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1010253\Desktop\"/>
    </mc:Choice>
  </mc:AlternateContent>
  <xr:revisionPtr revIDLastSave="0" documentId="13_ncr:1_{83331D22-F001-48B5-9E82-2758FD8EB4AC}" xr6:coauthVersionLast="47" xr6:coauthVersionMax="47" xr10:uidLastSave="{00000000-0000-0000-0000-000000000000}"/>
  <bookViews>
    <workbookView xWindow="6405" yWindow="1275" windowWidth="15990" windowHeight="11130" firstSheet="7" activeTab="7" xr2:uid="{00000000-000D-0000-FFFF-FFFF00000000}"/>
  </bookViews>
  <sheets>
    <sheet name="表紙" sheetId="29" r:id="rId1"/>
    <sheet name="【1】工事計画書" sheetId="9" r:id="rId2"/>
    <sheet name="1F" sheetId="17" r:id="rId3"/>
    <sheet name="2F" sheetId="18" r:id="rId4"/>
    <sheet name="3F" sheetId="19" r:id="rId5"/>
    <sheet name="4F" sheetId="20" r:id="rId6"/>
    <sheet name="屋外エリア" sheetId="16" r:id="rId7"/>
    <sheet name="【2】工事安全確認シート " sheetId="33" r:id="rId8"/>
    <sheet name="【3】工事看板" sheetId="26" r:id="rId9"/>
    <sheet name="【4】工事作業者名簿" sheetId="25" r:id="rId10"/>
    <sheet name="【5】KYﾐｰﾃｨﾝｸﾞ" sheetId="27" r:id="rId11"/>
    <sheet name="【6】リスク対策書" sheetId="24" r:id="rId12"/>
    <sheet name="④火気使用許可申請書※火気使用時のみ" sheetId="30" r:id="rId13"/>
    <sheet name="安全装置解除(KY)" sheetId="31"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 localSheetId="7">#REF!</definedName>
    <definedName name="_" localSheetId="13">#REF!</definedName>
    <definedName name="_">#REF!</definedName>
    <definedName name="___a2" localSheetId="7">#REF!</definedName>
    <definedName name="___a2" localSheetId="13">#REF!</definedName>
    <definedName name="___a2">#REF!</definedName>
    <definedName name="___FK1" localSheetId="7">#REF!</definedName>
    <definedName name="___FK1" localSheetId="13">#REF!</definedName>
    <definedName name="___FK1">#REF!</definedName>
    <definedName name="___m1" localSheetId="7">[1]Ｇ３０!#REF!</definedName>
    <definedName name="___m1" localSheetId="13">[1]Ｇ３０!#REF!</definedName>
    <definedName name="___m1">[1]Ｇ３０!#REF!</definedName>
    <definedName name="___m2" localSheetId="7">[1]Ｇ３０!#REF!</definedName>
    <definedName name="___m2" localSheetId="13">[1]Ｇ３０!#REF!</definedName>
    <definedName name="___m2">[1]Ｇ３０!#REF!</definedName>
    <definedName name="___m3" localSheetId="7">[1]Ｇ３０!#REF!</definedName>
    <definedName name="___m3" localSheetId="13">[1]Ｇ３０!#REF!</definedName>
    <definedName name="___m3">[1]Ｇ３０!#REF!</definedName>
    <definedName name="___m5" localSheetId="7">[1]Ｇ３０!#REF!</definedName>
    <definedName name="___m5" localSheetId="13">[1]Ｇ３０!#REF!</definedName>
    <definedName name="___m5">[1]Ｇ３０!#REF!</definedName>
    <definedName name="___p1" localSheetId="7">#REF!</definedName>
    <definedName name="___p1" localSheetId="13">#REF!</definedName>
    <definedName name="___p1">#REF!</definedName>
    <definedName name="___P2" localSheetId="7">#REF!</definedName>
    <definedName name="___P2" localSheetId="13">#REF!</definedName>
    <definedName name="___P2">#REF!</definedName>
    <definedName name="___P4" localSheetId="7">#REF!</definedName>
    <definedName name="___P4" localSheetId="13">#REF!</definedName>
    <definedName name="___P4">#REF!</definedName>
    <definedName name="__123Graph_A" localSheetId="7" hidden="1">'[2]負荷集計（断熱不燃）'!#REF!</definedName>
    <definedName name="__123Graph_A" localSheetId="13" hidden="1">'[2]負荷集計（断熱不燃）'!#REF!</definedName>
    <definedName name="__123Graph_A" hidden="1">'[2]負荷集計（断熱不燃）'!#REF!</definedName>
    <definedName name="__123Graph_A事業部別" localSheetId="7" hidden="1">#REF!</definedName>
    <definedName name="__123Graph_A事業部別" localSheetId="13" hidden="1">#REF!</definedName>
    <definedName name="__123Graph_A事業部別" hidden="1">#REF!</definedName>
    <definedName name="__123Graph_B" localSheetId="7" hidden="1">[3]通常剥離!#REF!</definedName>
    <definedName name="__123Graph_B" localSheetId="13" hidden="1">[3]通常剥離!#REF!</definedName>
    <definedName name="__123Graph_B" hidden="1">[3]通常剥離!#REF!</definedName>
    <definedName name="__123Graph_B事業部別" localSheetId="7" hidden="1">#REF!</definedName>
    <definedName name="__123Graph_B事業部別" localSheetId="13" hidden="1">#REF!</definedName>
    <definedName name="__123Graph_B事業部別" hidden="1">#REF!</definedName>
    <definedName name="__123Graph_C" localSheetId="7" hidden="1">[3]通常剥離!#REF!</definedName>
    <definedName name="__123Graph_C" hidden="1">[3]通常剥離!#REF!</definedName>
    <definedName name="__123Graph_D" localSheetId="7" hidden="1">[3]通常剥離!#REF!</definedName>
    <definedName name="__123Graph_D" hidden="1">[3]通常剥離!#REF!</definedName>
    <definedName name="__123Graph_E" hidden="1">'[4]Ｐ検 (検査技術)'!$F$64:$Q$64</definedName>
    <definedName name="__123Graph_E94年度" hidden="1">'[4]Ｐ検 (検査技術)'!$F$64:$Q$64</definedName>
    <definedName name="__123Graph_F" hidden="1">[3]通常剥離!#REF!</definedName>
    <definedName name="__123Graph_LBL_A" hidden="1">'[2]負荷集計（断熱不燃）'!#REF!</definedName>
    <definedName name="__123Graph_X" hidden="1">'[4]Ｐ検 (検査技術)'!$F$7:$Q$7</definedName>
    <definedName name="__123Graph_X94年度" hidden="1">'[4]Ｐ検 (検査技術)'!$F$7:$Q$7</definedName>
    <definedName name="__123Graph_X94年度比率" hidden="1">'[4]Ｐ検 (検査技術)'!$F$7:$Q$7</definedName>
    <definedName name="__123Graph_Xｱﾅﾛｸﾞ後" localSheetId="7" hidden="1">#REF!</definedName>
    <definedName name="__123Graph_Xｱﾅﾛｸﾞ後" localSheetId="13" hidden="1">#REF!</definedName>
    <definedName name="__123Graph_Xｱﾅﾛｸﾞ後" hidden="1">#REF!</definedName>
    <definedName name="__123Graph_Xｱﾅﾛｸﾞ前" localSheetId="7" hidden="1">#REF!</definedName>
    <definedName name="__123Graph_Xｱﾅﾛｸﾞ前" localSheetId="13" hidden="1">#REF!</definedName>
    <definedName name="__123Graph_Xｱﾅﾛｸﾞ前" hidden="1">#REF!</definedName>
    <definedName name="__123Graph_Xﾃﾞｼﾞﾀﾙ後" localSheetId="7" hidden="1">#REF!</definedName>
    <definedName name="__123Graph_Xﾃﾞｼﾞﾀﾙ後" localSheetId="13" hidden="1">#REF!</definedName>
    <definedName name="__123Graph_Xﾃﾞｼﾞﾀﾙ後" hidden="1">#REF!</definedName>
    <definedName name="__123Graph_Xﾃﾞｼﾞﾀﾙ前" hidden="1">#REF!</definedName>
    <definedName name="__123Graph_Xプロジェクト" hidden="1">#REF!</definedName>
    <definedName name="__123Graph_X事業部別" hidden="1">#REF!</definedName>
    <definedName name="__123Graph_X積み重ね" hidden="1">#REF!</definedName>
    <definedName name="__123Graph_X折れ線" hidden="1">#REF!</definedName>
    <definedName name="__123graph5" hidden="1">[2]Sheet1!#REF!</definedName>
    <definedName name="__6" hidden="1">[2]Sheet1!#REF!</definedName>
    <definedName name="__A1">#REF!</definedName>
    <definedName name="__a3" localSheetId="7">#REF!</definedName>
    <definedName name="__a3" localSheetId="13">#REF!</definedName>
    <definedName name="__a3">#REF!</definedName>
    <definedName name="__AA7777" localSheetId="7">[5]!__AA7777</definedName>
    <definedName name="__AA7777" localSheetId="13">[5]!__AA7777</definedName>
    <definedName name="__AA7777">[0]!__AA7777</definedName>
    <definedName name="__abc２２" localSheetId="7">[5]!__abc２２</definedName>
    <definedName name="__abc２２" localSheetId="13">[5]!__abc２２</definedName>
    <definedName name="__abc２２">[0]!__abc２２</definedName>
    <definedName name="__b5" localSheetId="7" hidden="1">[2]Sheet1!#REF!</definedName>
    <definedName name="__b5" localSheetId="13" hidden="1">[2]Sheet1!#REF!</definedName>
    <definedName name="__b5" hidden="1">[2]Sheet1!#REF!</definedName>
    <definedName name="__b6" localSheetId="7" hidden="1">[2]Sheet1!#REF!</definedName>
    <definedName name="__b6" localSheetId="13" hidden="1">[2]Sheet1!#REF!</definedName>
    <definedName name="__b6" hidden="1">[2]Sheet1!#REF!</definedName>
    <definedName name="__B9212" localSheetId="7">[6]B0820!#REF!</definedName>
    <definedName name="__B9212" localSheetId="13">[6]B0820!#REF!</definedName>
    <definedName name="__B9212">[6]B0820!#REF!</definedName>
    <definedName name="__ｃ６" hidden="1">[2]Sheet1!#REF!</definedName>
    <definedName name="__c62" hidden="1">[2]Sheet1!#REF!</definedName>
    <definedName name="__d2">#REF!</definedName>
    <definedName name="__dr1" localSheetId="7">[5]!__dr1</definedName>
    <definedName name="__dr1" localSheetId="13">[5]!__dr1</definedName>
    <definedName name="__dr1">[0]!__dr1</definedName>
    <definedName name="__e5" localSheetId="7">[5]!__e5</definedName>
    <definedName name="__e5" localSheetId="13">[5]!__e5</definedName>
    <definedName name="__e5">[0]!__e5</definedName>
    <definedName name="__f3" localSheetId="7">#REF!</definedName>
    <definedName name="__f3" localSheetId="13">#REF!</definedName>
    <definedName name="__f3">#REF!</definedName>
    <definedName name="__ｇ２" localSheetId="7">[5]!__ｇ２</definedName>
    <definedName name="__ｇ２" localSheetId="13">[5]!__ｇ２</definedName>
    <definedName name="__ｇ２">[0]!__ｇ２</definedName>
    <definedName name="__H60" localSheetId="7">[5]!__H60</definedName>
    <definedName name="__H60" localSheetId="13">[5]!__H60</definedName>
    <definedName name="__H60">[0]!__H60</definedName>
    <definedName name="__H64" localSheetId="7">[5]!__H64</definedName>
    <definedName name="__H64" localSheetId="13">[5]!__H64</definedName>
    <definedName name="__H64">[0]!__H64</definedName>
    <definedName name="__ｈ６５" localSheetId="7">[5]!__ｈ６５</definedName>
    <definedName name="__ｈ６５" localSheetId="13">[5]!__ｈ６５</definedName>
    <definedName name="__ｈ６５">[0]!__ｈ６５</definedName>
    <definedName name="__hh2" localSheetId="7">[5]!__hh2</definedName>
    <definedName name="__hh2" localSheetId="13">[5]!__hh2</definedName>
    <definedName name="__hh2">[0]!__hh2</definedName>
    <definedName name="__j111" localSheetId="7">#REF!</definedName>
    <definedName name="__j111" localSheetId="13">#REF!</definedName>
    <definedName name="__j111">#REF!</definedName>
    <definedName name="__k1" localSheetId="7">[1]Ｇ３０!#REF!</definedName>
    <definedName name="__k1" localSheetId="13">[1]Ｇ３０!#REF!</definedName>
    <definedName name="__k1">[1]Ｇ３０!#REF!</definedName>
    <definedName name="__k2" localSheetId="7">[1]Ｇ３０!#REF!</definedName>
    <definedName name="__k2" localSheetId="13">[1]Ｇ３０!#REF!</definedName>
    <definedName name="__k2">[1]Ｇ３０!#REF!</definedName>
    <definedName name="__k3" localSheetId="7">[1]Ｇ３０!#REF!</definedName>
    <definedName name="__k3" localSheetId="13">[1]Ｇ３０!#REF!</definedName>
    <definedName name="__k3">[1]Ｇ３０!#REF!</definedName>
    <definedName name="__k4" localSheetId="7">[1]Ｇ３０!#REF!</definedName>
    <definedName name="__k4" localSheetId="13">[1]Ｇ３０!#REF!</definedName>
    <definedName name="__k4">[1]Ｇ３０!#REF!</definedName>
    <definedName name="__k5" localSheetId="7">[1]Ｇ３０!#REF!</definedName>
    <definedName name="__k5" localSheetId="13">[1]Ｇ３０!#REF!</definedName>
    <definedName name="__k5">[1]Ｇ３０!#REF!</definedName>
    <definedName name="__KO1" localSheetId="7">[5]!__KO1</definedName>
    <definedName name="__KO1" localSheetId="13">[5]!__KO1</definedName>
    <definedName name="__KO1">[0]!__KO1</definedName>
    <definedName name="__KO2" localSheetId="7">[5]!__KO2</definedName>
    <definedName name="__KO2" localSheetId="13">[5]!__KO2</definedName>
    <definedName name="__KO2">[0]!__KO2</definedName>
    <definedName name="__ko3" localSheetId="7">[5]!__ko3</definedName>
    <definedName name="__ko3" localSheetId="13">[5]!__ko3</definedName>
    <definedName name="__ko3">[0]!__ko3</definedName>
    <definedName name="__l1" localSheetId="7">[1]Ｇ３０!#REF!</definedName>
    <definedName name="__l1" localSheetId="13">[1]Ｇ３０!#REF!</definedName>
    <definedName name="__l1">[1]Ｇ３０!#REF!</definedName>
    <definedName name="__l2" localSheetId="7">[1]Ｇ３０!#REF!</definedName>
    <definedName name="__l2" localSheetId="13">[1]Ｇ３０!#REF!</definedName>
    <definedName name="__l2">[1]Ｇ３０!#REF!</definedName>
    <definedName name="__l3" localSheetId="7">[1]Ｇ３０!#REF!</definedName>
    <definedName name="__l3" localSheetId="13">[1]Ｇ３０!#REF!</definedName>
    <definedName name="__l3">[1]Ｇ３０!#REF!</definedName>
    <definedName name="__l4">[1]Ｇ３０!#REF!</definedName>
    <definedName name="__l5">[1]Ｇ３０!#REF!</definedName>
    <definedName name="__LL2" localSheetId="7">[5]!__LL2</definedName>
    <definedName name="__LL2" localSheetId="13">[5]!__LL2</definedName>
    <definedName name="__LL2">[0]!__LL2</definedName>
    <definedName name="__m4" localSheetId="7">[1]Ｇ３０!#REF!</definedName>
    <definedName name="__m4" localSheetId="13">[1]Ｇ３０!#REF!</definedName>
    <definedName name="__m4">[1]Ｇ３０!#REF!</definedName>
    <definedName name="__MLG2" localSheetId="7">[5]!__MLG2</definedName>
    <definedName name="__MLG2" localSheetId="13">[5]!__MLG2</definedName>
    <definedName name="__MLG2">[0]!__MLG2</definedName>
    <definedName name="__MM2" localSheetId="7">[5]!__MM2</definedName>
    <definedName name="__MM2" localSheetId="13">[5]!__MM2</definedName>
    <definedName name="__MM2">[0]!__MM2</definedName>
    <definedName name="__nm2" localSheetId="7">[5]!__nm2</definedName>
    <definedName name="__nm2" localSheetId="13">[5]!__nm2</definedName>
    <definedName name="__nm2">[0]!__nm2</definedName>
    <definedName name="__nn2" localSheetId="7">[5]!__nn2</definedName>
    <definedName name="__nn2" localSheetId="13">[5]!__nn2</definedName>
    <definedName name="__nn2">[0]!__nn2</definedName>
    <definedName name="__nn３" localSheetId="7">[5]!__nn３</definedName>
    <definedName name="__nn３" localSheetId="13">[5]!__nn３</definedName>
    <definedName name="__nn３">[0]!__nn３</definedName>
    <definedName name="__NN8535" localSheetId="7">#REF!</definedName>
    <definedName name="__NN8535" localSheetId="13">#REF!</definedName>
    <definedName name="__NN8535">#REF!</definedName>
    <definedName name="__ov2" localSheetId="7" hidden="1">#REF!</definedName>
    <definedName name="__ov2" localSheetId="13" hidden="1">#REF!</definedName>
    <definedName name="__ov2" hidden="1">#REF!</definedName>
    <definedName name="__p10" localSheetId="7">#REF!</definedName>
    <definedName name="__p10" localSheetId="13">#REF!</definedName>
    <definedName name="__p10">#REF!</definedName>
    <definedName name="__P3">#REF!</definedName>
    <definedName name="__P5">#REF!</definedName>
    <definedName name="__p6">#REF!</definedName>
    <definedName name="__p7">#REF!</definedName>
    <definedName name="__p8">#REF!</definedName>
    <definedName name="__p9">#REF!</definedName>
    <definedName name="__PK1">#REF!</definedName>
    <definedName name="__q1" localSheetId="7">[5]!__q1</definedName>
    <definedName name="__q1" localSheetId="13">[5]!__q1</definedName>
    <definedName name="__q1">[0]!__q1</definedName>
    <definedName name="__q2" localSheetId="7">[5]!__q2</definedName>
    <definedName name="__q2" localSheetId="13">[5]!__q2</definedName>
    <definedName name="__q2">[0]!__q2</definedName>
    <definedName name="__q3" localSheetId="7">[5]!__q3</definedName>
    <definedName name="__q3" localSheetId="13">[5]!__q3</definedName>
    <definedName name="__q3">[0]!__q3</definedName>
    <definedName name="__q4" localSheetId="7">[5]!__q4</definedName>
    <definedName name="__q4" localSheetId="13">[5]!__q4</definedName>
    <definedName name="__q4">[0]!__q4</definedName>
    <definedName name="__q6" localSheetId="7">[5]!__q6</definedName>
    <definedName name="__q6" localSheetId="13">[5]!__q6</definedName>
    <definedName name="__q6">[0]!__q6</definedName>
    <definedName name="__ｑｑ２" localSheetId="7">[5]!__ｑｑ２</definedName>
    <definedName name="__ｑｑ２" localSheetId="13">[5]!__ｑｑ２</definedName>
    <definedName name="__ｑｑ２">[0]!__ｑｑ２</definedName>
    <definedName name="__ｑｑｑ２" localSheetId="7">[5]!__ｑｑｑ２</definedName>
    <definedName name="__ｑｑｑ２" localSheetId="13">[5]!__ｑｑｑ２</definedName>
    <definedName name="__ｑｑｑ２">[0]!__ｑｑｑ２</definedName>
    <definedName name="__re1" localSheetId="7">[5]!__re1</definedName>
    <definedName name="__re1" localSheetId="13">[5]!__re1</definedName>
    <definedName name="__re1">[0]!__re1</definedName>
    <definedName name="__ｒｒ２" localSheetId="7">[5]!__ｒｒ２</definedName>
    <definedName name="__ｒｒ２" localSheetId="13">[5]!__ｒｒ２</definedName>
    <definedName name="__ｒｒ２">[0]!__ｒｒ２</definedName>
    <definedName name="__ｒｒ３" localSheetId="7">[5]!__ｒｒ３</definedName>
    <definedName name="__ｒｒ３" localSheetId="13">[5]!__ｒｒ３</definedName>
    <definedName name="__ｒｒ３">[0]!__ｒｒ３</definedName>
    <definedName name="__ｒｒ４" localSheetId="7">[5]!__ｒｒ４</definedName>
    <definedName name="__ｒｒ４" localSheetId="13">[5]!__ｒｒ４</definedName>
    <definedName name="__ｒｒ４">[0]!__ｒｒ４</definedName>
    <definedName name="__ｒｒ６" localSheetId="7">[5]!__ｒｒ６</definedName>
    <definedName name="__ｒｒ６" localSheetId="13">[5]!__ｒｒ６</definedName>
    <definedName name="__ｒｒ６">[0]!__ｒｒ６</definedName>
    <definedName name="__ｒｒ７" localSheetId="7">[5]!__ｒｒ７</definedName>
    <definedName name="__ｒｒ７" localSheetId="13">[5]!__ｒｒ７</definedName>
    <definedName name="__ｒｒ７">[0]!__ｒｒ７</definedName>
    <definedName name="__ｒｒ８" localSheetId="7">[5]!__ｒｒ８</definedName>
    <definedName name="__ｒｒ８" localSheetId="13">[5]!__ｒｒ８</definedName>
    <definedName name="__ｒｒ８">[0]!__ｒｒ８</definedName>
    <definedName name="__ｒｒ９" localSheetId="7">[5]!__ｒｒ９</definedName>
    <definedName name="__ｒｒ９" localSheetId="13">[5]!__ｒｒ９</definedName>
    <definedName name="__ｒｒ９">[0]!__ｒｒ９</definedName>
    <definedName name="__SSD77" localSheetId="7">[5]!__SSD77</definedName>
    <definedName name="__SSD77" localSheetId="13">[5]!__SSD77</definedName>
    <definedName name="__SSD77">[0]!__SSD77</definedName>
    <definedName name="__ｔ２" localSheetId="7">[5]!__ｔ２</definedName>
    <definedName name="__ｔ２" localSheetId="13">[5]!__ｔ２</definedName>
    <definedName name="__ｔ２">[0]!__ｔ２</definedName>
    <definedName name="__w1" localSheetId="7">[5]!__w1</definedName>
    <definedName name="__w1" localSheetId="13">[5]!__w1</definedName>
    <definedName name="__w1">[0]!__w1</definedName>
    <definedName name="__w10" localSheetId="7">[5]!__w10</definedName>
    <definedName name="__w10" localSheetId="13">[5]!__w10</definedName>
    <definedName name="__w10">[0]!__w10</definedName>
    <definedName name="__ｗ２" localSheetId="7">[5]!__ｗ２</definedName>
    <definedName name="__ｗ２" localSheetId="13">[5]!__ｗ２</definedName>
    <definedName name="__ｗ２">[0]!__ｗ２</definedName>
    <definedName name="__w222" localSheetId="7">#REF!</definedName>
    <definedName name="__w222" localSheetId="13">#REF!</definedName>
    <definedName name="__w222">#REF!</definedName>
    <definedName name="__ｗ３" localSheetId="7">[5]!__ｗ３</definedName>
    <definedName name="__ｗ３" localSheetId="13">[5]!__ｗ３</definedName>
    <definedName name="__ｗ３">[0]!__ｗ３</definedName>
    <definedName name="__ｗ４" localSheetId="7">[5]!__ｗ４</definedName>
    <definedName name="__ｗ４" localSheetId="13">[5]!__ｗ４</definedName>
    <definedName name="__ｗ４">[0]!__ｗ４</definedName>
    <definedName name="__ｗ５" localSheetId="7">[5]!__ｗ５</definedName>
    <definedName name="__ｗ５" localSheetId="13">[5]!__ｗ５</definedName>
    <definedName name="__ｗ５">[0]!__ｗ５</definedName>
    <definedName name="__ｗ６" localSheetId="7">[5]!__ｗ６</definedName>
    <definedName name="__ｗ６" localSheetId="13">[5]!__ｗ６</definedName>
    <definedName name="__ｗ６">[0]!__ｗ６</definedName>
    <definedName name="__w7" localSheetId="7">[5]!__w7</definedName>
    <definedName name="__w7" localSheetId="13">[5]!__w7</definedName>
    <definedName name="__w7">[0]!__w7</definedName>
    <definedName name="__w8" localSheetId="7">[5]!__w8</definedName>
    <definedName name="__w8" localSheetId="13">[5]!__w8</definedName>
    <definedName name="__w8">[0]!__w8</definedName>
    <definedName name="__w9" localSheetId="7">[5]!__w9</definedName>
    <definedName name="__w9" localSheetId="13">[5]!__w9</definedName>
    <definedName name="__w9">[0]!__w9</definedName>
    <definedName name="__x6" localSheetId="7" hidden="1">[2]Sheet1!#REF!</definedName>
    <definedName name="__x6" localSheetId="13" hidden="1">[2]Sheet1!#REF!</definedName>
    <definedName name="__x6" hidden="1">[2]Sheet1!#REF!</definedName>
    <definedName name="__z1" localSheetId="7">#REF!</definedName>
    <definedName name="__z1" localSheetId="13">#REF!</definedName>
    <definedName name="__z1">#REF!</definedName>
    <definedName name="__ZA2" localSheetId="7">[5]!__ZA2</definedName>
    <definedName name="__ZA2" localSheetId="13">[5]!__ZA2</definedName>
    <definedName name="__ZA2">[0]!__ZA2</definedName>
    <definedName name="_002ひもつけ" localSheetId="7">#REF!</definedName>
    <definedName name="_002ひもつけ" localSheetId="13">#REF!</definedName>
    <definedName name="_002ひもつけ">#REF!</definedName>
    <definedName name="_1" localSheetId="7">#REF!</definedName>
    <definedName name="_1" localSheetId="13">#REF!</definedName>
    <definedName name="_1">#REF!</definedName>
    <definedName name="_1__123Graph_Aｸﾞﾗﾌ_1" localSheetId="7" hidden="1">#REF!</definedName>
    <definedName name="_1__123Graph_Aｸﾞﾗﾌ_1" localSheetId="13"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hidden="1">[2]Sheet1!$C$7:$C$30</definedName>
    <definedName name="_105__123Graph_Xｸﾞﾗﾌ_4" hidden="1">[2]Sheet1!$F$33:$Q$33</definedName>
    <definedName name="_106__123Graph_Xｸﾞﾗﾌ_6" hidden="1">#REF!</definedName>
    <definedName name="_107__123Graph_Xｸﾞﾗﾌ_7" hidden="1">#REF!</definedName>
    <definedName name="_108__123Graph_Xｸﾞﾗﾌ_8" hidden="1">#REF!</definedName>
    <definedName name="_109__123Graph_Xｸﾞﾗﾌ_9" hidden="1">#REF!</definedName>
    <definedName name="_11__123Graph_Aｸﾞﾗﾌ_4" hidden="1">#REF!</definedName>
    <definedName name="_12__123Graph_Aｸﾞﾗﾌ_5" hidden="1">#REF!</definedName>
    <definedName name="_13__123Graph_Aｸﾞﾗﾌ_6" hidden="1">#REF!</definedName>
    <definedName name="_14__123Graph_Aｸﾞﾗﾌ_7" hidden="1">#REF!</definedName>
    <definedName name="_15__123Graph_Aｸﾞﾗﾌ_8" hidden="1">#REF!</definedName>
    <definedName name="_16__123Graph_Aｸﾞﾗﾌ_9" hidden="1">#REF!</definedName>
    <definedName name="_17__123Graph_Bｸﾞﾗﾌ_1" hidden="1">#REF!</definedName>
    <definedName name="_18__123Graph_Bｸﾞﾗﾌ_10"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hidden="1">[2]Sheet1!$J$7:$J$30</definedName>
    <definedName name="_82__123Graph_Fｸﾞﾗﾌ_10" hidden="1">#REF!</definedName>
    <definedName name="_83__123Graph_Fｸﾞﾗﾌ_11"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'[7]99標準DC'!$A$5:$G$1099</definedName>
    <definedName name="_AA7777" localSheetId="7">'【2】工事安全確認シート '!_AA7777</definedName>
    <definedName name="_AA7777">[0]!_AA7777</definedName>
    <definedName name="_abc２２" localSheetId="7">'【2】工事安全確認シート '!_abc２２</definedName>
    <definedName name="_abc２２">[0]!_abc２２</definedName>
    <definedName name="_B" localSheetId="7">#REF!</definedName>
    <definedName name="_B" localSheetId="13">#REF!</definedName>
    <definedName name="_B">#REF!</definedName>
    <definedName name="_C" localSheetId="7">#REF!</definedName>
    <definedName name="_C" localSheetId="13">#REF!</definedName>
    <definedName name="_C">#REF!</definedName>
    <definedName name="_D" localSheetId="7">#REF!</definedName>
    <definedName name="_D" localSheetId="13">#REF!</definedName>
    <definedName name="_D">#REF!</definedName>
    <definedName name="_d8">#REF!</definedName>
    <definedName name="_db" hidden="1">[2]Sheet1!#REF!</definedName>
    <definedName name="_dd2">#REF!</definedName>
    <definedName name="_ddd2">#REF!</definedName>
    <definedName name="_Dist_Bin" hidden="1">[2]Sheet1!#REF!</definedName>
    <definedName name="_Dist_Values" localSheetId="7" hidden="1">[8]DEL!#REF!</definedName>
    <definedName name="_Dist_Values" localSheetId="13" hidden="1">[8]DEL!#REF!</definedName>
    <definedName name="_Dist_Values" hidden="1">[8]DEL!#REF!</definedName>
    <definedName name="_dr1" localSheetId="7">'【2】工事安全確認シート '!_dr1</definedName>
    <definedName name="_dr1">[0]!_dr1</definedName>
    <definedName name="_dv" localSheetId="7" hidden="1">[2]Sheet1!#REF!</definedName>
    <definedName name="_dv" localSheetId="13" hidden="1">[2]Sheet1!#REF!</definedName>
    <definedName name="_dv" hidden="1">[2]Sheet1!#REF!</definedName>
    <definedName name="_E" localSheetId="7">#REF!</definedName>
    <definedName name="_E" localSheetId="13">#REF!</definedName>
    <definedName name="_E">#REF!</definedName>
    <definedName name="_e5" localSheetId="7">'【2】工事安全確認シート '!_e5</definedName>
    <definedName name="_e5">[0]!_e5</definedName>
    <definedName name="_F" localSheetId="7">#REF!</definedName>
    <definedName name="_F" localSheetId="13">#REF!</definedName>
    <definedName name="_F">#REF!</definedName>
    <definedName name="_f1" localSheetId="7">#REF!</definedName>
    <definedName name="_f1" localSheetId="13">#REF!</definedName>
    <definedName name="_f1">#REF!</definedName>
    <definedName name="_f2" localSheetId="7">#REF!</definedName>
    <definedName name="_f2">#REF!</definedName>
    <definedName name="_f7">#REF!</definedName>
    <definedName name="_ff4">#REF!</definedName>
    <definedName name="_ff6">#REF!</definedName>
    <definedName name="_Fill" localSheetId="13" hidden="1">#REF!</definedName>
    <definedName name="_Fill" hidden="1">#REF!</definedName>
    <definedName name="_xlnm._FilterDatabase" hidden="1">#REF!</definedName>
    <definedName name="_FK1">#REF!</definedName>
    <definedName name="_G">#REF!</definedName>
    <definedName name="_ｇ２" localSheetId="7">'【2】工事安全確認シート '!_ｇ２</definedName>
    <definedName name="_ｇ２">[0]!_ｇ２</definedName>
    <definedName name="_H" localSheetId="7">#REF!</definedName>
    <definedName name="_H" localSheetId="13">#REF!</definedName>
    <definedName name="_H">#REF!</definedName>
    <definedName name="_h11" localSheetId="7">#REF!</definedName>
    <definedName name="_h11">#REF!</definedName>
    <definedName name="_H60" localSheetId="7">'【2】工事安全確認シート '!_H60</definedName>
    <definedName name="_H60">[0]!_H60</definedName>
    <definedName name="_H64" localSheetId="7">'【2】工事安全確認シート '!_H64</definedName>
    <definedName name="_H64">[0]!_H64</definedName>
    <definedName name="_ｈ６５" localSheetId="7">'【2】工事安全確認シート '!_ｈ６５</definedName>
    <definedName name="_ｈ６５">[0]!_ｈ６５</definedName>
    <definedName name="_hh2" localSheetId="7">'【2】工事安全確認シート '!_hh2</definedName>
    <definedName name="_hh2">[0]!_hh2</definedName>
    <definedName name="_HUH6005">[9]小信号!$AF$20</definedName>
    <definedName name="_i1" localSheetId="7">#REF!</definedName>
    <definedName name="_i1" localSheetId="13">#REF!</definedName>
    <definedName name="_i1">#REF!</definedName>
    <definedName name="_i11" localSheetId="7">#REF!</definedName>
    <definedName name="_i11" localSheetId="13">#REF!</definedName>
    <definedName name="_i11">#REF!</definedName>
    <definedName name="_J" localSheetId="7">#REF!</definedName>
    <definedName name="_J" localSheetId="13">#REF!</definedName>
    <definedName name="_J">#REF!</definedName>
    <definedName name="_J0">#REF!</definedName>
    <definedName name="_JA">#REF!</definedName>
    <definedName name="_Key1" hidden="1">#REF!</definedName>
    <definedName name="_Key2" hidden="1">#REF!</definedName>
    <definedName name="_KO1" localSheetId="7">'【2】工事安全確認シート '!_KO1</definedName>
    <definedName name="_KO1">[0]!_KO1</definedName>
    <definedName name="_KO2" localSheetId="7">'【2】工事安全確認シート '!_KO2</definedName>
    <definedName name="_KO2">[0]!_KO2</definedName>
    <definedName name="_ko3" localSheetId="7">'【2】工事安全確認シート '!_ko3</definedName>
    <definedName name="_ko3">[0]!_ko3</definedName>
    <definedName name="_L" localSheetId="7">#REF!</definedName>
    <definedName name="_L" localSheetId="13">#REF!</definedName>
    <definedName name="_L">#REF!</definedName>
    <definedName name="_L23" localSheetId="7">#REF!</definedName>
    <definedName name="_L23" localSheetId="13">#REF!</definedName>
    <definedName name="_L23">#REF!</definedName>
    <definedName name="_LA" localSheetId="7">#REF!</definedName>
    <definedName name="_LA" localSheetId="13">#REF!</definedName>
    <definedName name="_LA">#REF!</definedName>
    <definedName name="_LL2" localSheetId="7">'【2】工事安全確認シート '!_LL2</definedName>
    <definedName name="_LL2">[0]!_LL2</definedName>
    <definedName name="_M" localSheetId="7">#REF!</definedName>
    <definedName name="_M" localSheetId="13">#REF!</definedName>
    <definedName name="_M">#REF!</definedName>
    <definedName name="_M1" localSheetId="7">#REF!</definedName>
    <definedName name="_M1">#REF!</definedName>
    <definedName name="_M2" localSheetId="7">#REF!</definedName>
    <definedName name="_M2">#REF!</definedName>
    <definedName name="_M3">#REF!</definedName>
    <definedName name="_M5">#N/A</definedName>
    <definedName name="_M6">#REF!</definedName>
    <definedName name="_M7">#REF!</definedName>
    <definedName name="_mdl123" localSheetId="7">[5]!_mdl123</definedName>
    <definedName name="_mdl123" localSheetId="13">[5]!_mdl123</definedName>
    <definedName name="_mdl123">[0]!_mdl123</definedName>
    <definedName name="_MLG2" localSheetId="7">'【2】工事安全確認シート '!_MLG2</definedName>
    <definedName name="_MLG2">[0]!_MLG2</definedName>
    <definedName name="_MM2" localSheetId="7">'【2】工事安全確認シート '!_MM2</definedName>
    <definedName name="_MM2">[0]!_MM2</definedName>
    <definedName name="_nm2" localSheetId="7">'【2】工事安全確認シート '!_nm2</definedName>
    <definedName name="_nm2">[0]!_nm2</definedName>
    <definedName name="_nn2" localSheetId="7">'【2】工事安全確認シート '!_nn2</definedName>
    <definedName name="_nn2">[0]!_nn2</definedName>
    <definedName name="_nn３" localSheetId="7">'【2】工事安全確認シート '!_nn３</definedName>
    <definedName name="_nn３">[0]!_nn３</definedName>
    <definedName name="_Order1" hidden="1">255</definedName>
    <definedName name="_Order2" hidden="1">255</definedName>
    <definedName name="_ov2" localSheetId="7" hidden="1">#REF!</definedName>
    <definedName name="_ov2" localSheetId="13" hidden="1">#REF!</definedName>
    <definedName name="_ov2" hidden="1">#REF!</definedName>
    <definedName name="_P" localSheetId="7">#REF!</definedName>
    <definedName name="_P" localSheetId="13">#REF!</definedName>
    <definedName name="_P">#REF!</definedName>
    <definedName name="_P1" localSheetId="7">#REF!</definedName>
    <definedName name="_P1" localSheetId="13">#REF!</definedName>
    <definedName name="_P1">#REF!</definedName>
    <definedName name="_P2">#REF!</definedName>
    <definedName name="_P4">#REF!</definedName>
    <definedName name="_q1" localSheetId="7">'【2】工事安全確認シート '!_q1</definedName>
    <definedName name="_q1">[0]!_q1</definedName>
    <definedName name="_q2" localSheetId="7">'【2】工事安全確認シート '!_q2</definedName>
    <definedName name="_q2">[0]!_q2</definedName>
    <definedName name="_q3" localSheetId="7">'【2】工事安全確認シート '!_q3</definedName>
    <definedName name="_q3">[0]!_q3</definedName>
    <definedName name="_q4" localSheetId="7">'【2】工事安全確認シート '!_q4</definedName>
    <definedName name="_q4">[0]!_q4</definedName>
    <definedName name="_q6" localSheetId="7">'【2】工事安全確認シート '!_q6</definedName>
    <definedName name="_q6">[0]!_q6</definedName>
    <definedName name="_ｑｑ２" localSheetId="7">'【2】工事安全確認シート '!_ｑｑ２</definedName>
    <definedName name="_ｑｑ２">[0]!_ｑｑ２</definedName>
    <definedName name="_ｑｑｑ２" localSheetId="7">'【2】工事安全確認シート '!_ｑｑｑ２</definedName>
    <definedName name="_ｑｑｑ２">[0]!_ｑｑｑ２</definedName>
    <definedName name="_R" localSheetId="7">#REF!</definedName>
    <definedName name="_R" localSheetId="13">#REF!</definedName>
    <definedName name="_R">#REF!</definedName>
    <definedName name="_re1" localSheetId="7">'【2】工事安全確認シート '!_re1</definedName>
    <definedName name="_re1">[0]!_re1</definedName>
    <definedName name="_Regression_Int">1</definedName>
    <definedName name="_ｒｒ２" localSheetId="7">'【2】工事安全確認シート '!_ｒｒ２</definedName>
    <definedName name="_ｒｒ２">[0]!_ｒｒ２</definedName>
    <definedName name="_ｒｒ３" localSheetId="7">'【2】工事安全確認シート '!_ｒｒ３</definedName>
    <definedName name="_ｒｒ３">[0]!_ｒｒ３</definedName>
    <definedName name="_ｒｒ４" localSheetId="7">'【2】工事安全確認シート '!_ｒｒ４</definedName>
    <definedName name="_ｒｒ４">[0]!_ｒｒ４</definedName>
    <definedName name="_ｒｒ６" localSheetId="7">'【2】工事安全確認シート '!_ｒｒ６</definedName>
    <definedName name="_ｒｒ６">[0]!_ｒｒ６</definedName>
    <definedName name="_ｒｒ７" localSheetId="7">'【2】工事安全確認シート '!_ｒｒ７</definedName>
    <definedName name="_ｒｒ７">[0]!_ｒｒ７</definedName>
    <definedName name="_ｒｒ８" localSheetId="7">'【2】工事安全確認シート '!_ｒｒ８</definedName>
    <definedName name="_ｒｒ８">[0]!_ｒｒ８</definedName>
    <definedName name="_ｒｒ９" localSheetId="7">'【2】工事安全確認シート '!_ｒｒ９</definedName>
    <definedName name="_ｒｒ９">[0]!_ｒｒ９</definedName>
    <definedName name="_s11" localSheetId="7">#REF!</definedName>
    <definedName name="_s11" localSheetId="13">#REF!</definedName>
    <definedName name="_s11">#REF!</definedName>
    <definedName name="_S2" localSheetId="7">#REF!</definedName>
    <definedName name="_S2" localSheetId="13">#REF!</definedName>
    <definedName name="_S2">#REF!</definedName>
    <definedName name="_S3" localSheetId="7">#REF!</definedName>
    <definedName name="_S3" localSheetId="13">#REF!</definedName>
    <definedName name="_S3">#REF!</definedName>
    <definedName name="_Sort" hidden="1">#REF!</definedName>
    <definedName name="_SSD77" localSheetId="7">'【2】工事安全確認シート '!_SSD77</definedName>
    <definedName name="_SSD77">[0]!_SSD77</definedName>
    <definedName name="_T" localSheetId="7">#REF!</definedName>
    <definedName name="_T" localSheetId="13">#REF!</definedName>
    <definedName name="_T">#REF!</definedName>
    <definedName name="_ｔ２" localSheetId="7">'【2】工事安全確認シート '!_ｔ２</definedName>
    <definedName name="_ｔ２">[0]!_ｔ２</definedName>
    <definedName name="_Table1_In1" localSheetId="7" hidden="1">#REF!</definedName>
    <definedName name="_Table1_In1" hidden="1">#REF!</definedName>
    <definedName name="_Table1_In2" localSheetId="7" hidden="1">#REF!</definedName>
    <definedName name="_Table1_In2" hidden="1">#REF!</definedName>
    <definedName name="_Table1_Out" localSheetId="7" hidden="1">#REF!</definedName>
    <definedName name="_Table1_Out" hidden="1">#REF!</definedName>
    <definedName name="_u11">#REF!</definedName>
    <definedName name="_w1" localSheetId="7">'【2】工事安全確認シート '!_w1</definedName>
    <definedName name="_w1">[0]!_w1</definedName>
    <definedName name="_w10" localSheetId="7">'【2】工事安全確認シート '!_w10</definedName>
    <definedName name="_w10">[0]!_w10</definedName>
    <definedName name="_w11" localSheetId="7">#REF!</definedName>
    <definedName name="_w11" localSheetId="13">#REF!</definedName>
    <definedName name="_w11">#REF!</definedName>
    <definedName name="_w12" localSheetId="7">#REF!</definedName>
    <definedName name="_w12">#REF!</definedName>
    <definedName name="_w14" localSheetId="7">#REF!</definedName>
    <definedName name="_w14">#REF!</definedName>
    <definedName name="_w15">#REF!</definedName>
    <definedName name="_w16">#REF!</definedName>
    <definedName name="_w18">#REF!</definedName>
    <definedName name="_w19">#REF!</definedName>
    <definedName name="_ｗ２" localSheetId="7">'【2】工事安全確認シート '!_ｗ２</definedName>
    <definedName name="_ｗ２">[0]!_ｗ２</definedName>
    <definedName name="_ｗ３" localSheetId="7">'【2】工事安全確認シート '!_ｗ３</definedName>
    <definedName name="_ｗ３">[0]!_ｗ３</definedName>
    <definedName name="_ｗ４" localSheetId="7">'【2】工事安全確認シート '!_ｗ４</definedName>
    <definedName name="_ｗ４">[0]!_ｗ４</definedName>
    <definedName name="_ｗ５" localSheetId="7">'【2】工事安全確認シート '!_ｗ５</definedName>
    <definedName name="_ｗ５">[0]!_ｗ５</definedName>
    <definedName name="_ｗ６" localSheetId="7">'【2】工事安全確認シート '!_ｗ６</definedName>
    <definedName name="_ｗ６">[0]!_ｗ６</definedName>
    <definedName name="_w7" localSheetId="7">'【2】工事安全確認シート '!_w7</definedName>
    <definedName name="_w7">[0]!_w7</definedName>
    <definedName name="_w8" localSheetId="7">'【2】工事安全確認シート '!_w8</definedName>
    <definedName name="_w8">[0]!_w8</definedName>
    <definedName name="_w9" localSheetId="7">'【2】工事安全確認シート '!_w9</definedName>
    <definedName name="_w9">[0]!_w9</definedName>
    <definedName name="_z2" localSheetId="7">#REF!</definedName>
    <definedName name="_z2" localSheetId="13">#REF!</definedName>
    <definedName name="_z2">#REF!</definedName>
    <definedName name="_z3" localSheetId="7">#REF!</definedName>
    <definedName name="_z3">#REF!</definedName>
    <definedName name="_z4" localSheetId="7">#REF!</definedName>
    <definedName name="_z4">#REF!</definedName>
    <definedName name="_z5">#REF!</definedName>
    <definedName name="_z6">#REF!</definedName>
    <definedName name="_z7">#REF!</definedName>
    <definedName name="_z8">#REF!</definedName>
    <definedName name="_z9">#REF!</definedName>
    <definedName name="_ZA2" localSheetId="7">'【2】工事安全確認シート '!_ZA2</definedName>
    <definedName name="_ZA2">[0]!_ZA2</definedName>
    <definedName name="_まとめ処理" localSheetId="7">#REF!</definedName>
    <definedName name="_まとめ処理" localSheetId="13">#REF!</definedName>
    <definedName name="_まとめ処理">#REF!</definedName>
    <definedName name="_砺波品_まとめ" localSheetId="7">#REF!</definedName>
    <definedName name="_砺波品_まとめ">#REF!</definedName>
    <definedName name="\0" localSheetId="7">#REF!</definedName>
    <definedName name="\0">#REF!</definedName>
    <definedName name="\a">#N/A</definedName>
    <definedName name="\AA">#REF!</definedName>
    <definedName name="\b">#N/A</definedName>
    <definedName name="\BB" localSheetId="7">#REF!</definedName>
    <definedName name="\BB" localSheetId="13">#REF!</definedName>
    <definedName name="\BB">#REF!</definedName>
    <definedName name="\c">#N/A</definedName>
    <definedName name="\CC" localSheetId="7">#REF!</definedName>
    <definedName name="\CC" localSheetId="13">#REF!</definedName>
    <definedName name="\CC">#REF!</definedName>
    <definedName name="\d">#N/A</definedName>
    <definedName name="\DD" localSheetId="7">#REF!</definedName>
    <definedName name="\DD" localSheetId="13">#REF!</definedName>
    <definedName name="\DD">#REF!</definedName>
    <definedName name="\e">#N/A</definedName>
    <definedName name="\EE" localSheetId="7">#REF!</definedName>
    <definedName name="\EE" localSheetId="13">#REF!</definedName>
    <definedName name="\EE">#REF!</definedName>
    <definedName name="\F" localSheetId="7">#REF!</definedName>
    <definedName name="\F" localSheetId="13">#REF!</definedName>
    <definedName name="\F">#REF!</definedName>
    <definedName name="\FF" localSheetId="7">#REF!</definedName>
    <definedName name="\FF" localSheetId="13">#REF!</definedName>
    <definedName name="\FF">#REF!</definedName>
    <definedName name="\G">#REF!</definedName>
    <definedName name="\GG">#REF!</definedName>
    <definedName name="\h">#N/A</definedName>
    <definedName name="\HH">#REF!</definedName>
    <definedName name="\i">#N/A</definedName>
    <definedName name="\II" localSheetId="7">#REF!</definedName>
    <definedName name="\II" localSheetId="13">#REF!</definedName>
    <definedName name="\II">#REF!</definedName>
    <definedName name="\j">#N/A</definedName>
    <definedName name="\JJ" localSheetId="7">#REF!</definedName>
    <definedName name="\JJ" localSheetId="13">#REF!</definedName>
    <definedName name="\JJ">#REF!</definedName>
    <definedName name="\k">#N/A</definedName>
    <definedName name="\KK" localSheetId="7">#REF!</definedName>
    <definedName name="\KK" localSheetId="13">#REF!</definedName>
    <definedName name="\KK">#REF!</definedName>
    <definedName name="\l">#N/A</definedName>
    <definedName name="\LL" localSheetId="7">#REF!</definedName>
    <definedName name="\LL" localSheetId="13">#REF!</definedName>
    <definedName name="\LL">#REF!</definedName>
    <definedName name="\m">#N/A</definedName>
    <definedName name="\MM" localSheetId="7">#REF!</definedName>
    <definedName name="\MM" localSheetId="13">#REF!</definedName>
    <definedName name="\MM">#REF!</definedName>
    <definedName name="\n">#N/A</definedName>
    <definedName name="\o">#N/A</definedName>
    <definedName name="\p">#N/A</definedName>
    <definedName name="\q">#N/A</definedName>
    <definedName name="\r">#N/A</definedName>
    <definedName name="\s">#N/A</definedName>
    <definedName name="\t">#N/A</definedName>
    <definedName name="\u">#N/A</definedName>
    <definedName name="\v" localSheetId="7">[10]予算表98!#REF!</definedName>
    <definedName name="\v" localSheetId="13">[10]予算表98!#REF!</definedName>
    <definedName name="\v">[10]予算表98!#REF!</definedName>
    <definedName name="\w">#N/A</definedName>
    <definedName name="\x">#N/A</definedName>
    <definedName name="\Y" localSheetId="7">#REF!</definedName>
    <definedName name="\Y" localSheetId="13">#REF!</definedName>
    <definedName name="\Y">#REF!</definedName>
    <definedName name="\z" localSheetId="7">#REF!</definedName>
    <definedName name="\z" localSheetId="13">#REF!</definedName>
    <definedName name="\z">#REF!</definedName>
    <definedName name="→_正味費用発生額_51.9_未払費用" localSheetId="7">#REF!</definedName>
    <definedName name="→_正味費用発生額_51.9_未払費用" localSheetId="13">#REF!</definedName>
    <definedName name="→_正味費用発生額_51.9_未払費用">#REF!</definedName>
    <definedName name="･_9.1__その他">#REF!</definedName>
    <definedName name="A" localSheetId="13">#REF!</definedName>
    <definedName name="A">#REF!</definedName>
    <definedName name="a0">#REF!</definedName>
    <definedName name="A4A">[11]経理!$H$85:$I$153</definedName>
    <definedName name="aa" localSheetId="7">#REF!</definedName>
    <definedName name="aa" localSheetId="13">#REF!</definedName>
    <definedName name="aa">#REF!</definedName>
    <definedName name="AAA" localSheetId="7">#REF!</definedName>
    <definedName name="AAA" localSheetId="13">#REF!</definedName>
    <definedName name="AAA">#REF!</definedName>
    <definedName name="aaaa" localSheetId="7">[5]!aaaa</definedName>
    <definedName name="aaaa" localSheetId="13">[5]!aaaa</definedName>
    <definedName name="aaaa">[0]!aaaa</definedName>
    <definedName name="AAAAAA" localSheetId="7">[5]!AAAAAA</definedName>
    <definedName name="AAAAAA" localSheetId="13">[5]!AAAAAA</definedName>
    <definedName name="AAAAAA">[0]!AAAAAA</definedName>
    <definedName name="AB" localSheetId="7">[5]!AB</definedName>
    <definedName name="AB" localSheetId="13">[5]!AB</definedName>
    <definedName name="AB">[0]!AB</definedName>
    <definedName name="ａｂｃ">'[12]99年計画生販在'!$A$1:$CT$58</definedName>
    <definedName name="ＡＢＭ">'[12]99年計画生販在'!$A$1:$CT$58</definedName>
    <definedName name="AC" localSheetId="7">#REF!</definedName>
    <definedName name="AC" localSheetId="13">#REF!</definedName>
    <definedName name="AC">#REF!</definedName>
    <definedName name="ACA" localSheetId="7">#REF!</definedName>
    <definedName name="ACA" localSheetId="13">#REF!</definedName>
    <definedName name="ACA">#REF!</definedName>
    <definedName name="ACB" localSheetId="7">#REF!</definedName>
    <definedName name="ACB" localSheetId="13">#REF!</definedName>
    <definedName name="ACB">#REF!</definedName>
    <definedName name="ACBDM">#REF!</definedName>
    <definedName name="ACC">#REF!</definedName>
    <definedName name="ALL">#REF!</definedName>
    <definedName name="anhenkan2" localSheetId="7">[5]!anhenkan2</definedName>
    <definedName name="anhenkan2" localSheetId="13">[5]!anhenkan2</definedName>
    <definedName name="anhenkan2">[0]!anhenkan2</definedName>
    <definedName name="APRIL" localSheetId="7">[5]!APRIL</definedName>
    <definedName name="APRIL" localSheetId="13">[5]!APRIL</definedName>
    <definedName name="APRIL">[0]!APRIL</definedName>
    <definedName name="APRIL2" localSheetId="7">[5]!APRIL2</definedName>
    <definedName name="APRIL2" localSheetId="13">[5]!APRIL2</definedName>
    <definedName name="APRIL2">[0]!APRIL2</definedName>
    <definedName name="area1" localSheetId="7">#REF!</definedName>
    <definedName name="area1" localSheetId="13">#REF!</definedName>
    <definedName name="area1">#REF!</definedName>
    <definedName name="areal" localSheetId="7">#REF!</definedName>
    <definedName name="areal" localSheetId="13">#REF!</definedName>
    <definedName name="areal">#REF!</definedName>
    <definedName name="AS" localSheetId="7">[5]!AS</definedName>
    <definedName name="AS" localSheetId="13">[5]!AS</definedName>
    <definedName name="AS">[0]!AS</definedName>
    <definedName name="asahina" localSheetId="7">[5]!asahina</definedName>
    <definedName name="asahina" localSheetId="13">[5]!asahina</definedName>
    <definedName name="asahina">[0]!asahina</definedName>
    <definedName name="asd" localSheetId="7">#REF!</definedName>
    <definedName name="asd" localSheetId="13">#REF!</definedName>
    <definedName name="asd">#REF!</definedName>
    <definedName name="ＡＵＧ" localSheetId="7">[5]!ＡＵＧ</definedName>
    <definedName name="ＡＵＧ" localSheetId="13">[5]!ＡＵＧ</definedName>
    <definedName name="ＡＵＧ">[0]!ＡＵＧ</definedName>
    <definedName name="AUGUST" localSheetId="7">[5]!AUGUST</definedName>
    <definedName name="AUGUST" localSheetId="13">[5]!AUGUST</definedName>
    <definedName name="AUGUST">[0]!AUGUST</definedName>
    <definedName name="autoexec" localSheetId="7">#REF!</definedName>
    <definedName name="autoexec" localSheetId="13">#REF!</definedName>
    <definedName name="autoexec">#REF!</definedName>
    <definedName name="AZ" localSheetId="7">[5]!AZ</definedName>
    <definedName name="AZ" localSheetId="13">[5]!AZ</definedName>
    <definedName name="AZ">[0]!AZ</definedName>
    <definedName name="B">[13]入力シート!$B$10:$AT$52</definedName>
    <definedName name="Ｂ４別紙３" localSheetId="7">#REF!</definedName>
    <definedName name="Ｂ４別紙３" localSheetId="13">#REF!</definedName>
    <definedName name="Ｂ４別紙３">#REF!</definedName>
    <definedName name="Ｂ５別紙１" localSheetId="7">#REF!</definedName>
    <definedName name="Ｂ５別紙１" localSheetId="13">#REF!</definedName>
    <definedName name="Ｂ５別紙１">#REF!</definedName>
    <definedName name="Ｂ５別紙２" localSheetId="7">#REF!</definedName>
    <definedName name="Ｂ５別紙２" localSheetId="13">#REF!</definedName>
    <definedName name="Ｂ５別紙２">#REF!</definedName>
    <definedName name="B60U3" localSheetId="7">'[14]月別人員 SL'!#REF!</definedName>
    <definedName name="B60U3" localSheetId="13">'[14]月別人員 SL'!#REF!</definedName>
    <definedName name="B60U3">'[14]月別人員 SL'!#REF!</definedName>
    <definedName name="BB" localSheetId="7">[5]!BB</definedName>
    <definedName name="BB" localSheetId="13">[5]!BB</definedName>
    <definedName name="BB">[0]!BB</definedName>
    <definedName name="ｂｂｂ" localSheetId="7">[5]!ｂｂｂ</definedName>
    <definedName name="ｂｂｂ" localSheetId="13">[5]!ｂｂｂ</definedName>
    <definedName name="ｂｂｂ">[0]!ｂｂｂ</definedName>
    <definedName name="ｂｂｂｂｂｂ" localSheetId="7">[5]!ｂｂｂｂｂｂ</definedName>
    <definedName name="ｂｂｂｂｂｂ" localSheetId="13">[5]!ｂｂｂｂｂｂ</definedName>
    <definedName name="ｂｂｂｂｂｂ">[0]!ｂｂｂｂｂｂ</definedName>
    <definedName name="bc" localSheetId="7">[5]!bc</definedName>
    <definedName name="bc" localSheetId="13">[5]!bc</definedName>
    <definedName name="bc">[0]!bc</definedName>
    <definedName name="ｂｆｂ" localSheetId="7">#REF!</definedName>
    <definedName name="ｂｆｂ" localSheetId="13">#REF!</definedName>
    <definedName name="ｂｆｂ">#REF!</definedName>
    <definedName name="BGAnomi" localSheetId="7">[5]!BGAnomi</definedName>
    <definedName name="BGAnomi" localSheetId="13">[5]!BGAnomi</definedName>
    <definedName name="BGAnomi">[0]!BGAnomi</definedName>
    <definedName name="bigy" localSheetId="7">#REF!</definedName>
    <definedName name="bigy" localSheetId="13">#REF!</definedName>
    <definedName name="bigy">#REF!</definedName>
    <definedName name="BN" localSheetId="7">#REF!</definedName>
    <definedName name="BN" localSheetId="13">#REF!</definedName>
    <definedName name="BN">#REF!</definedName>
    <definedName name="BS計画" localSheetId="7">#REF!</definedName>
    <definedName name="BS計画" localSheetId="13">#REF!</definedName>
    <definedName name="BS計画">#REF!</definedName>
    <definedName name="budoset" localSheetId="7">[5]!budoset</definedName>
    <definedName name="budoset" localSheetId="13">[5]!budoset</definedName>
    <definedName name="budoset">[0]!budoset</definedName>
    <definedName name="ｂｕｄｏｓｅｔ１" localSheetId="7">[5]!ｂｕｄｏｓｅｔ１</definedName>
    <definedName name="ｂｕｄｏｓｅｔ１" localSheetId="13">[5]!ｂｕｄｏｓｅｔ１</definedName>
    <definedName name="ｂｕｄｏｓｅｔ１">[0]!ｂｕｄｏｓｅｔ１</definedName>
    <definedName name="C_" localSheetId="7">#REF!</definedName>
    <definedName name="C_" localSheetId="13">#REF!</definedName>
    <definedName name="C_">#REF!</definedName>
    <definedName name="ｃｃ" localSheetId="7">[5]!ｃｃ</definedName>
    <definedName name="ｃｃ" localSheetId="13">[5]!ｃｃ</definedName>
    <definedName name="ｃｃ">[0]!ｃｃ</definedName>
    <definedName name="ＣＣＣ" localSheetId="7">[5]!ＣＣＣ</definedName>
    <definedName name="ＣＣＣ" localSheetId="13">[5]!ＣＣＣ</definedName>
    <definedName name="ＣＣＣ">[0]!ＣＣＣ</definedName>
    <definedName name="ＣＣＣＣ" localSheetId="7">[5]!ＣＣＣＣ</definedName>
    <definedName name="ＣＣＣＣ" localSheetId="13">[5]!ＣＣＣＣ</definedName>
    <definedName name="ＣＣＣＣ">[0]!ＣＣＣＣ</definedName>
    <definedName name="ｃｃｃｃｃ" localSheetId="7">[5]!ｃｃｃｃｃ</definedName>
    <definedName name="ｃｃｃｃｃ" localSheetId="13">[5]!ｃｃｃｃｃ</definedName>
    <definedName name="ｃｃｃｃｃ">[0]!ｃｃｃｃｃ</definedName>
    <definedName name="CLEAR1">[15]生産計画!$E$7:$P$9,[15]生産計画!$E$11:$P$14,[15]生産計画!$E$16:$P$17,[15]生産計画!$E$19:$P$20,[15]生産計画!$E$22:$P$25,[15]生産計画!$E$27:$P$31,[15]生産計画!$E$34:$P$43,[15]生産計画!$E$45:$P$54</definedName>
    <definedName name="CN" localSheetId="7">#REF!</definedName>
    <definedName name="CN" localSheetId="13">#REF!</definedName>
    <definedName name="CN">#REF!</definedName>
    <definedName name="cp4a">[16]Sheet1!$C$2:$D$73</definedName>
    <definedName name="_xlnm.Criteria" localSheetId="7">#REF!</definedName>
    <definedName name="_xlnm.Criteria" localSheetId="13">#REF!</definedName>
    <definedName name="_xlnm.Criteria">#REF!</definedName>
    <definedName name="Criteria_MI" localSheetId="7">#REF!</definedName>
    <definedName name="Criteria_MI" localSheetId="13">#REF!</definedName>
    <definedName name="Criteria_MI">#REF!</definedName>
    <definedName name="CTIDX" localSheetId="7">#REF!</definedName>
    <definedName name="CTIDX" localSheetId="13">#REF!</definedName>
    <definedName name="CTIDX">#REF!</definedName>
    <definedName name="D">[13]DATA2!$A$1:$F$24</definedName>
    <definedName name="D_\123\ABC.WJ2">#N/A</definedName>
    <definedName name="D_\123\XYZ">#N/A</definedName>
    <definedName name="D_\123\ZYZ.WJ2">#N/A</definedName>
    <definedName name="D4A">#REF!</definedName>
    <definedName name="DA">'[17](4)設備計画'!#REF!</definedName>
    <definedName name="data" localSheetId="7">#REF!</definedName>
    <definedName name="data" localSheetId="13">#REF!</definedName>
    <definedName name="data">#REF!</definedName>
    <definedName name="DATA1" localSheetId="7">#REF!</definedName>
    <definedName name="DATA1" localSheetId="13">#REF!</definedName>
    <definedName name="DATA1">#REF!</definedName>
    <definedName name="_xlnm.Database" localSheetId="7">#REF!</definedName>
    <definedName name="_xlnm.Database" localSheetId="13">#REF!</definedName>
    <definedName name="_xlnm.Database">#REF!</definedName>
    <definedName name="DATAK1">#REF!</definedName>
    <definedName name="DATAK2">#REF!</definedName>
    <definedName name="datasort" localSheetId="7">[5]!datasort</definedName>
    <definedName name="datasort" localSheetId="13">[5]!datasort</definedName>
    <definedName name="datasort">[0]!datasort</definedName>
    <definedName name="DATAZ" localSheetId="7">#REF!</definedName>
    <definedName name="DATAZ" localSheetId="13">#REF!</definedName>
    <definedName name="DATAZ">#REF!</definedName>
    <definedName name="DATAZ1" localSheetId="7">#REF!</definedName>
    <definedName name="DATAZ1" localSheetId="13">#REF!</definedName>
    <definedName name="DATAZ1">#REF!</definedName>
    <definedName name="DATB1" localSheetId="7">#REF!</definedName>
    <definedName name="DATB1" localSheetId="13">#REF!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#REF!</definedName>
    <definedName name="DATL4">#REF!</definedName>
    <definedName name="DATM1">#REF!</definedName>
    <definedName name="DATM2">#REF!</definedName>
    <definedName name="DATM3">#REF!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#REF!</definedName>
    <definedName name="DATT1">[18]sheet!#REF!</definedName>
    <definedName name="DATT2">[18]sheet!#REF!</definedName>
    <definedName name="DATT3">[18]sheet!#REF!</definedName>
    <definedName name="DB" localSheetId="7">[5]!DB</definedName>
    <definedName name="DB" localSheetId="13">[5]!DB</definedName>
    <definedName name="DB">[0]!DB</definedName>
    <definedName name="DBSTAKKU" localSheetId="7" hidden="1">#REF!</definedName>
    <definedName name="DBSTAKKU" localSheetId="13" hidden="1">#REF!</definedName>
    <definedName name="DBSTAKKU" hidden="1">#REF!</definedName>
    <definedName name="DB新基準ﾌｫｰﾏｯﾄ" localSheetId="7">[5]!DB新基準ﾌｫｰﾏｯﾄ</definedName>
    <definedName name="DB新基準ﾌｫｰﾏｯﾄ" localSheetId="13">[5]!DB新基準ﾌｫｰﾏｯﾄ</definedName>
    <definedName name="DB新基準ﾌｫｰﾏｯﾄ">[0]!DB新基準ﾌｫｰﾏｯﾄ</definedName>
    <definedName name="DC" localSheetId="7">#REF!</definedName>
    <definedName name="DC" localSheetId="13">#REF!</definedName>
    <definedName name="DC">#REF!</definedName>
    <definedName name="DCA" localSheetId="7">#REF!</definedName>
    <definedName name="DCA" localSheetId="13">#REF!</definedName>
    <definedName name="DCA">#REF!</definedName>
    <definedName name="DCB" localSheetId="7">#REF!</definedName>
    <definedName name="DCB" localSheetId="13">#REF!</definedName>
    <definedName name="DCB">#REF!</definedName>
    <definedName name="DCBDM">#REF!</definedName>
    <definedName name="DCC">#REF!</definedName>
    <definedName name="ｄｄ">#REF!</definedName>
    <definedName name="dddd">#REF!</definedName>
    <definedName name="dddd33">#REF!</definedName>
    <definedName name="ｄｄｄｄｄ" localSheetId="7">[5]!ｄｄｄｄｄ</definedName>
    <definedName name="ｄｄｄｄｄ" localSheetId="13">[5]!ｄｄｄｄｄ</definedName>
    <definedName name="ｄｄｄｄｄ">[0]!ｄｄｄｄｄ</definedName>
    <definedName name="dddddd" localSheetId="7">#REF!</definedName>
    <definedName name="dddddd" localSheetId="13">#REF!</definedName>
    <definedName name="dddddd">#REF!</definedName>
    <definedName name="ddddddd5" localSheetId="7">#REF!</definedName>
    <definedName name="ddddddd5" localSheetId="13">#REF!</definedName>
    <definedName name="ddddddd5">#REF!</definedName>
    <definedName name="DECEMBER" localSheetId="7">[5]!DECEMBER</definedName>
    <definedName name="DECEMBER" localSheetId="13">[5]!DECEMBER</definedName>
    <definedName name="DECEMBER">[0]!DECEMBER</definedName>
    <definedName name="ＤＩＳ１．５" localSheetId="7">#REF!</definedName>
    <definedName name="ＤＩＳ１．５" localSheetId="13">#REF!</definedName>
    <definedName name="ＤＩＳ１．５">#REF!</definedName>
    <definedName name="dlg売上入力Show" localSheetId="7">[5]!dlg売上入力Show</definedName>
    <definedName name="dlg売上入力Show" localSheetId="13">[5]!dlg売上入力Show</definedName>
    <definedName name="dlg売上入力Show">[0]!dlg売上入力Show</definedName>
    <definedName name="DR" localSheetId="7">[5]!DR</definedName>
    <definedName name="DR" localSheetId="13">[5]!DR</definedName>
    <definedName name="DR">[0]!DR</definedName>
    <definedName name="ＤＳ">[19]日数時間!$P$45:$P$46</definedName>
    <definedName name="ＤＳＳＤＳ" localSheetId="7">#REF!</definedName>
    <definedName name="ＤＳＳＤＳ" localSheetId="13">#REF!</definedName>
    <definedName name="ＤＳＳＤＳ">#REF!</definedName>
    <definedName name="DVIDX" localSheetId="7">#REF!</definedName>
    <definedName name="DVIDX" localSheetId="13">#REF!</definedName>
    <definedName name="DVIDX">#REF!</definedName>
    <definedName name="e" localSheetId="7">[5]!e</definedName>
    <definedName name="e" localSheetId="13">[5]!e</definedName>
    <definedName name="e">[0]!e</definedName>
    <definedName name="EE" localSheetId="7">#REF!</definedName>
    <definedName name="EE" localSheetId="13">#REF!</definedName>
    <definedName name="EE">#REF!</definedName>
    <definedName name="eee" localSheetId="7" hidden="1">#REF!</definedName>
    <definedName name="eee" localSheetId="13" hidden="1">#REF!</definedName>
    <definedName name="eee" hidden="1">#REF!</definedName>
    <definedName name="eeee" localSheetId="7">[5]!eeee</definedName>
    <definedName name="eeee" localSheetId="13">[5]!eeee</definedName>
    <definedName name="eeee">[0]!eeee</definedName>
    <definedName name="EEEEE" localSheetId="7">[5]!EEEEE</definedName>
    <definedName name="EEEEE" localSheetId="13">[5]!EEEEE</definedName>
    <definedName name="EEEEE">[0]!EEEEE</definedName>
    <definedName name="eeeeee" localSheetId="7">[5]!eeeeee</definedName>
    <definedName name="eeeeee" localSheetId="13">[5]!eeeeee</definedName>
    <definedName name="eeeeee">[0]!eeeeee</definedName>
    <definedName name="eeeeeee" localSheetId="7">[5]!eeeeeee</definedName>
    <definedName name="eeeeeee" localSheetId="13">[5]!eeeeeee</definedName>
    <definedName name="eeeeeee">[0]!eeeeeee</definedName>
    <definedName name="eeeeeeeeee" localSheetId="7">[5]!eeeeeeeeee</definedName>
    <definedName name="eeeeeeeeee" localSheetId="13">[5]!eeeeeeeeee</definedName>
    <definedName name="eeeeeeeeee">[0]!eeeeeeeeee</definedName>
    <definedName name="ef" localSheetId="7">[5]!ef</definedName>
    <definedName name="ef" localSheetId="13">[5]!ef</definedName>
    <definedName name="ef">[0]!ef</definedName>
    <definedName name="_xlnm.Extract" localSheetId="7">#REF!</definedName>
    <definedName name="_xlnm.Extract" localSheetId="13">#REF!</definedName>
    <definedName name="_xlnm.Extract">#REF!</definedName>
    <definedName name="Extract_MI" localSheetId="7">#REF!</definedName>
    <definedName name="Extract_MI" localSheetId="13">#REF!</definedName>
    <definedName name="Extract_MI">#REF!</definedName>
    <definedName name="ｆ" localSheetId="7">#REF!</definedName>
    <definedName name="ｆ" localSheetId="13">#REF!</definedName>
    <definedName name="ｆ">#REF!</definedName>
    <definedName name="FEBRUARY" localSheetId="7">[5]!FEBRUARY</definedName>
    <definedName name="FEBRUARY" localSheetId="13">[5]!FEBRUARY</definedName>
    <definedName name="FEBRUARY">[0]!FEBRUARY</definedName>
    <definedName name="ｆｆ" localSheetId="7">#REF!</definedName>
    <definedName name="ｆｆ" localSheetId="13">#REF!</definedName>
    <definedName name="ｆｆ">#REF!</definedName>
    <definedName name="fff" localSheetId="7">[5]!fff</definedName>
    <definedName name="fff" localSheetId="13">[5]!fff</definedName>
    <definedName name="fff">[0]!fff</definedName>
    <definedName name="ｆｆｆｆｆ" localSheetId="7">[5]!ｆｆｆｆｆ</definedName>
    <definedName name="ｆｆｆｆｆ" localSheetId="13">[5]!ｆｆｆｆｆ</definedName>
    <definedName name="ｆｆｆｆｆ">[0]!ｆｆｆｆｆ</definedName>
    <definedName name="FG" localSheetId="7">#REF!</definedName>
    <definedName name="FG" localSheetId="13">#REF!</definedName>
    <definedName name="FG">#REF!</definedName>
    <definedName name="FK" localSheetId="7">#REF!</definedName>
    <definedName name="FK" localSheetId="13">#REF!</definedName>
    <definedName name="FK">#REF!</definedName>
    <definedName name="ｆｓｄｆ" localSheetId="7">#REF!</definedName>
    <definedName name="ｆｓｄｆ" localSheetId="13">#REF!</definedName>
    <definedName name="ｆｓｄｆ">#REF!</definedName>
    <definedName name="FSTBYRT">#REF!</definedName>
    <definedName name="g" localSheetId="7">[5]!g</definedName>
    <definedName name="g" localSheetId="13">[5]!g</definedName>
    <definedName name="g">[0]!g</definedName>
    <definedName name="G11A" localSheetId="7">[11]デバイス!#REF!</definedName>
    <definedName name="G11A" localSheetId="13">[11]デバイス!#REF!</definedName>
    <definedName name="G11A">[11]デバイス!#REF!</definedName>
    <definedName name="G11B" localSheetId="7">[11]デバイス!#REF!</definedName>
    <definedName name="G11B" localSheetId="13">[11]デバイス!#REF!</definedName>
    <definedName name="G11B">[11]デバイス!#REF!</definedName>
    <definedName name="G11C" localSheetId="7">[11]デバイス!#REF!</definedName>
    <definedName name="G11C" localSheetId="13">[11]デバイス!#REF!</definedName>
    <definedName name="G11C">[11]デバイス!#REF!</definedName>
    <definedName name="G11D">[11]デバイス!#REF!</definedName>
    <definedName name="G11G">[11]デバイス!#REF!</definedName>
    <definedName name="G5A">[11]デバイス!#REF!</definedName>
    <definedName name="G5B">[11]デバイス!#REF!</definedName>
    <definedName name="G5C">[11]デバイス!#REF!</definedName>
    <definedName name="G5D">[11]デバイス!#REF!</definedName>
    <definedName name="G5G">[11]デバイス!#REF!</definedName>
    <definedName name="GEN" localSheetId="7">#REF!</definedName>
    <definedName name="GEN" localSheetId="13">#REF!</definedName>
    <definedName name="GEN">#REF!</definedName>
    <definedName name="ｇｆｇ" localSheetId="7">#REF!</definedName>
    <definedName name="ｇｆｇ" localSheetId="13">#REF!</definedName>
    <definedName name="ｇｆｇ">#REF!</definedName>
    <definedName name="GG" localSheetId="7">[5]!GG</definedName>
    <definedName name="GG" localSheetId="13">[5]!GG</definedName>
    <definedName name="GG">[0]!GG</definedName>
    <definedName name="ggg" localSheetId="7">#REF!</definedName>
    <definedName name="ggg" localSheetId="13">#REF!</definedName>
    <definedName name="ggg">#REF!</definedName>
    <definedName name="gggg" localSheetId="7">[5]!gggg</definedName>
    <definedName name="gggg" localSheetId="13">[5]!gggg</definedName>
    <definedName name="gggg">[0]!gggg</definedName>
    <definedName name="ｇｇｇｇｇ" localSheetId="7">[5]!ｇｇｇｇｇ</definedName>
    <definedName name="ｇｇｇｇｇ" localSheetId="13">[5]!ｇｇｇｇｇ</definedName>
    <definedName name="ｇｇｇｇｇ">[0]!ｇｇｇｇｇ</definedName>
    <definedName name="Ｈ" localSheetId="7">#REF!</definedName>
    <definedName name="Ｈ" localSheetId="13">#REF!</definedName>
    <definedName name="Ｈ">#REF!</definedName>
    <definedName name="haha" localSheetId="7">[5]!haha</definedName>
    <definedName name="haha" localSheetId="13">[5]!haha</definedName>
    <definedName name="haha">[0]!haha</definedName>
    <definedName name="Hanbai">[20]!Hanbai</definedName>
    <definedName name="hanbai2">[21]!Hanbai</definedName>
    <definedName name="henkou" localSheetId="7" hidden="1">#REF!</definedName>
    <definedName name="henkou" localSheetId="13" hidden="1">#REF!</definedName>
    <definedName name="henkou" hidden="1">#REF!</definedName>
    <definedName name="HH" localSheetId="7">[5]!HH</definedName>
    <definedName name="HH" localSheetId="13">[5]!HH</definedName>
    <definedName name="HH">[0]!HH</definedName>
    <definedName name="hhh" localSheetId="7">#REF!</definedName>
    <definedName name="hhh" localSheetId="13">#REF!</definedName>
    <definedName name="hhh">#REF!</definedName>
    <definedName name="hhhh" localSheetId="7">#REF!</definedName>
    <definedName name="hhhh" localSheetId="13">#REF!</definedName>
    <definedName name="hhhh">#REF!</definedName>
    <definedName name="ｈｈｈｈｈ" localSheetId="7">[5]!ｈｈｈｈｈ</definedName>
    <definedName name="ｈｈｈｈｈ" localSheetId="13">[5]!ｈｈｈｈｈ</definedName>
    <definedName name="ｈｈｈｈｈ">[0]!ｈｈｈｈｈ</definedName>
    <definedName name="hi" localSheetId="7">[5]!hi</definedName>
    <definedName name="hi" localSheetId="13">[5]!hi</definedName>
    <definedName name="hi">[0]!hi</definedName>
    <definedName name="hihi" localSheetId="7">[5]!hihi</definedName>
    <definedName name="hihi" localSheetId="13">[5]!hihi</definedName>
    <definedName name="hihi">[0]!hihi</definedName>
    <definedName name="hisa" localSheetId="7">#REF!</definedName>
    <definedName name="hisa" localSheetId="13">#REF!</definedName>
    <definedName name="hisa">#REF!</definedName>
    <definedName name="HOSOKU" localSheetId="7">[5]!HOSOKU</definedName>
    <definedName name="HOSOKU" localSheetId="13">[5]!HOSOKU</definedName>
    <definedName name="HOSOKU">[0]!HOSOKU</definedName>
    <definedName name="HOSOKU2" localSheetId="7">[5]!HOSOKU2</definedName>
    <definedName name="HOSOKU2" localSheetId="13">[5]!HOSOKU2</definedName>
    <definedName name="HOSOKU2">[0]!HOSOKU2</definedName>
    <definedName name="huhu" localSheetId="7">[5]!huhu</definedName>
    <definedName name="huhu" localSheetId="13">[5]!huhu</definedName>
    <definedName name="huhu">[0]!huhu</definedName>
    <definedName name="I" localSheetId="7">#REF!</definedName>
    <definedName name="I" localSheetId="13">#REF!</definedName>
    <definedName name="I">#REF!</definedName>
    <definedName name="I__C輸入設備" localSheetId="7">#REF!</definedName>
    <definedName name="I__C輸入設備" localSheetId="13">#REF!</definedName>
    <definedName name="I__C輸入設備">#REF!</definedName>
    <definedName name="I_C" localSheetId="7">#REF!</definedName>
    <definedName name="I_C" localSheetId="13">#REF!</definedName>
    <definedName name="I_C">#REF!</definedName>
    <definedName name="II" localSheetId="7">[5]!II</definedName>
    <definedName name="II" localSheetId="13">[5]!II</definedName>
    <definedName name="II">[0]!II</definedName>
    <definedName name="iii" localSheetId="7">[5]!iii</definedName>
    <definedName name="iii" localSheetId="13">[5]!iii</definedName>
    <definedName name="iii">[0]!iii</definedName>
    <definedName name="iiii" localSheetId="7">#REF!</definedName>
    <definedName name="iiii" localSheetId="13">#REF!</definedName>
    <definedName name="iiii">#REF!</definedName>
    <definedName name="iiiii" localSheetId="7">[5]!iiiii</definedName>
    <definedName name="iiiii" localSheetId="13">[5]!iiiii</definedName>
    <definedName name="iiiii">[0]!iiiii</definedName>
    <definedName name="iiiiii" localSheetId="7">#REF!</definedName>
    <definedName name="iiiiii" localSheetId="13">#REF!</definedName>
    <definedName name="iiiiii">#REF!</definedName>
    <definedName name="iiiiiiii" localSheetId="7">[5]!iiiiiiii</definedName>
    <definedName name="iiiiiiii" localSheetId="13">[5]!iiiiiiii</definedName>
    <definedName name="iiiiiiii">[0]!iiiiiiii</definedName>
    <definedName name="iiiiiiiii" localSheetId="7">#REF!</definedName>
    <definedName name="iiiiiiiii" localSheetId="13">#REF!</definedName>
    <definedName name="iiiiiiiii">#REF!</definedName>
    <definedName name="iiiiiiiiiiiii" localSheetId="7">#REF!</definedName>
    <definedName name="iiiiiiiiiiiii" localSheetId="13">#REF!</definedName>
    <definedName name="iiiiiiiiiiiii">#REF!</definedName>
    <definedName name="iiiiiiiiiiiiiiiii" localSheetId="7">#REF!</definedName>
    <definedName name="iiiiiiiiiiiiiiiii" localSheetId="13">#REF!</definedName>
    <definedName name="iiiiiiiiiiiiiiiii">#REF!</definedName>
    <definedName name="Ｊ">#REF!</definedName>
    <definedName name="J11A">[6]合計!#REF!</definedName>
    <definedName name="j11c">[6]B0822!#REF!</definedName>
    <definedName name="J11F">[6]B0832!#REF!</definedName>
    <definedName name="J11G">[6]B0833!#REF!</definedName>
    <definedName name="J11J">[6]B0852!#REF!</definedName>
    <definedName name="J11K">[6]B0855!#REF!</definedName>
    <definedName name="J11L">[6]B0860!#REF!</definedName>
    <definedName name="J11M" localSheetId="7">#REF!</definedName>
    <definedName name="J11M" localSheetId="13">#REF!</definedName>
    <definedName name="J11M">#REF!</definedName>
    <definedName name="J4A" localSheetId="7">#REF!</definedName>
    <definedName name="J4A" localSheetId="13">#REF!</definedName>
    <definedName name="J4A">#REF!</definedName>
    <definedName name="J4C" localSheetId="7">[6]B0822!#REF!</definedName>
    <definedName name="J4C" localSheetId="13">[6]B0822!#REF!</definedName>
    <definedName name="J4C">[6]B0822!#REF!</definedName>
    <definedName name="J4F" localSheetId="7">[6]B0832!#REF!</definedName>
    <definedName name="J4F" localSheetId="13">[6]B0832!#REF!</definedName>
    <definedName name="J4F">[6]B0832!#REF!</definedName>
    <definedName name="J4G">[6]B0833!#REF!</definedName>
    <definedName name="J4H">[6]B0834!#REF!</definedName>
    <definedName name="J4J">[6]B0852!#REF!</definedName>
    <definedName name="J4K">[6]B0855!#REF!</definedName>
    <definedName name="J4L">[6]B0860!#REF!</definedName>
    <definedName name="j5a">[6]B0810!#REF!</definedName>
    <definedName name="j5b">[6]B0820!#REF!</definedName>
    <definedName name="j5c">[6]B0822!#REF!</definedName>
    <definedName name="j5f">[6]B0832!#REF!</definedName>
    <definedName name="j5g">[6]B0833!#REF!</definedName>
    <definedName name="j5h">[6]B0834!#REF!</definedName>
    <definedName name="j5j">[6]B0852!#REF!</definedName>
    <definedName name="j5k">[6]B0855!#REF!</definedName>
    <definedName name="j5l">[6]B0860!#REF!</definedName>
    <definedName name="J6A">[6]B0810!#REF!</definedName>
    <definedName name="j6b">[6]B0820!#REF!</definedName>
    <definedName name="j6c">[6]B0822!#REF!</definedName>
    <definedName name="j6f">[6]B0832!#REF!</definedName>
    <definedName name="j6g">[6]B0833!#REF!</definedName>
    <definedName name="j6h">[6]B0834!#REF!</definedName>
    <definedName name="j6j">[6]B0852!#REF!</definedName>
    <definedName name="j6k">[6]B0855!#REF!</definedName>
    <definedName name="j6l">[6]B0860!#REF!</definedName>
    <definedName name="J6M" localSheetId="7">#REF!</definedName>
    <definedName name="J6M" localSheetId="13">#REF!</definedName>
    <definedName name="J6M">#REF!</definedName>
    <definedName name="J7A" localSheetId="7">[6]B0810!#REF!</definedName>
    <definedName name="J7A" localSheetId="13">[6]B0810!#REF!</definedName>
    <definedName name="J7A">[6]B0810!#REF!</definedName>
    <definedName name="j7b" localSheetId="7">[6]B0820!#REF!</definedName>
    <definedName name="j7b">[6]B0820!#REF!</definedName>
    <definedName name="j7c">[6]B0822!#REF!</definedName>
    <definedName name="J8A">[6]B0810!#REF!</definedName>
    <definedName name="J9A">[6]B0810!#REF!</definedName>
    <definedName name="J9B">[6]B0820!#REF!</definedName>
    <definedName name="JANUARY" localSheetId="7">[5]!JANUARY</definedName>
    <definedName name="JANUARY" localSheetId="13">[5]!JANUARY</definedName>
    <definedName name="JANUARY">[0]!JANUARY</definedName>
    <definedName name="JJ" localSheetId="7">#REF!</definedName>
    <definedName name="JJ" localSheetId="13">#REF!</definedName>
    <definedName name="JJ">#REF!</definedName>
    <definedName name="jjjj" localSheetId="7">#REF!</definedName>
    <definedName name="jjjj" localSheetId="13">#REF!</definedName>
    <definedName name="jjjj">#REF!</definedName>
    <definedName name="ｊｊｊｊｊ" localSheetId="7">[5]!ｊｊｊｊｊ</definedName>
    <definedName name="ｊｊｊｊｊ" localSheetId="13">[5]!ｊｊｊｊｊ</definedName>
    <definedName name="ｊｊｊｊｊ">[0]!ｊｊｊｊｊ</definedName>
    <definedName name="ＪＴＥＫＴ機番" localSheetId="7">[22]リスト!#REF!</definedName>
    <definedName name="ＪＴＥＫＴ機番">[22]リスト!#REF!</definedName>
    <definedName name="JU" localSheetId="7">[5]!JU</definedName>
    <definedName name="JU" localSheetId="13">[5]!JU</definedName>
    <definedName name="JU">[0]!JU</definedName>
    <definedName name="JULY" localSheetId="7">[5]!JULY</definedName>
    <definedName name="JULY" localSheetId="13">[5]!JULY</definedName>
    <definedName name="JULY">[0]!JULY</definedName>
    <definedName name="JUNE" localSheetId="7">[5]!JUNE</definedName>
    <definedName name="JUNE" localSheetId="13">[5]!JUNE</definedName>
    <definedName name="JUNE">[0]!JUNE</definedName>
    <definedName name="Ｋ" localSheetId="7">'[23](4)設備計画'!#REF!</definedName>
    <definedName name="Ｋ" localSheetId="13">'[23](4)設備計画'!#REF!</definedName>
    <definedName name="Ｋ">'[23](4)設備計画'!#REF!</definedName>
    <definedName name="K0H" localSheetId="7">[6]合計!#REF!</definedName>
    <definedName name="K0H" localSheetId="13">[6]合計!#REF!</definedName>
    <definedName name="K0H">[6]合計!#REF!</definedName>
    <definedName name="K4A" localSheetId="7">[11]COMS!#REF!</definedName>
    <definedName name="K4A" localSheetId="13">[11]COMS!#REF!</definedName>
    <definedName name="K4A">[11]COMS!#REF!</definedName>
    <definedName name="K4B" localSheetId="7">[11]デバイス!#REF!</definedName>
    <definedName name="K4B" localSheetId="13">[11]デバイス!#REF!</definedName>
    <definedName name="K4B">[11]デバイス!#REF!</definedName>
    <definedName name="K4C" localSheetId="13">[11]プロセス!#REF!</definedName>
    <definedName name="K4C">[11]プロセス!#REF!</definedName>
    <definedName name="K4H">[6]合計!#REF!</definedName>
    <definedName name="kaka" localSheetId="7">[5]!kaka</definedName>
    <definedName name="kaka" localSheetId="13">[5]!kaka</definedName>
    <definedName name="kaka">[0]!kaka</definedName>
    <definedName name="KAKBDOM" localSheetId="7">#REF!</definedName>
    <definedName name="KAKBDOM" localSheetId="13">#REF!</definedName>
    <definedName name="KAKBDOM">#REF!</definedName>
    <definedName name="KAKU1" localSheetId="7">#REF!</definedName>
    <definedName name="KAKU1" localSheetId="13">#REF!</definedName>
    <definedName name="KAKU1">#REF!</definedName>
    <definedName name="KAKU2" localSheetId="7">#REF!</definedName>
    <definedName name="KAKU2" localSheetId="13">#REF!</definedName>
    <definedName name="KAKU2">#REF!</definedName>
    <definedName name="KAKU3">#REF!</definedName>
    <definedName name="KAKUB">#REF!</definedName>
    <definedName name="keke" localSheetId="7">[5]!keke</definedName>
    <definedName name="keke" localSheetId="13">[5]!keke</definedName>
    <definedName name="keke">[0]!keke</definedName>
    <definedName name="ki" localSheetId="7">#REF!</definedName>
    <definedName name="ki" localSheetId="13">#REF!</definedName>
    <definedName name="ki">#REF!</definedName>
    <definedName name="kiki" localSheetId="7">[5]!kiki</definedName>
    <definedName name="kiki" localSheetId="13">[5]!kiki</definedName>
    <definedName name="kiki">[0]!kiki</definedName>
    <definedName name="KIO" localSheetId="7">'[24](4)設備計画'!#REF!</definedName>
    <definedName name="KIO" localSheetId="13">'[24](4)設備計画'!#REF!</definedName>
    <definedName name="KIO">'[24](4)設備計画'!#REF!</definedName>
    <definedName name="KK" localSheetId="7">[5]!KK</definedName>
    <definedName name="KK" localSheetId="13">[5]!KK</definedName>
    <definedName name="KK">[0]!KK</definedName>
    <definedName name="KKK" localSheetId="7">[5]!KKK</definedName>
    <definedName name="KKK" localSheetId="13">[5]!KKK</definedName>
    <definedName name="KKK">[0]!KKK</definedName>
    <definedName name="ｋｋｋｋｋ" localSheetId="7">[5]!ｋｋｋｋｋ</definedName>
    <definedName name="ｋｋｋｋｋ" localSheetId="13">[5]!ｋｋｋｋｋ</definedName>
    <definedName name="ｋｋｋｋｋ">[0]!ｋｋｋｋｋ</definedName>
    <definedName name="KO" localSheetId="7">[5]!KO</definedName>
    <definedName name="KO" localSheetId="13">[5]!KO</definedName>
    <definedName name="KO">[0]!KO</definedName>
    <definedName name="koko" localSheetId="7">[5]!koko</definedName>
    <definedName name="koko" localSheetId="13">[5]!koko</definedName>
    <definedName name="koko">[0]!koko</definedName>
    <definedName name="KOXZ" localSheetId="7">[5]!KOXZ</definedName>
    <definedName name="KOXZ" localSheetId="13">[5]!KOXZ</definedName>
    <definedName name="KOXZ">[0]!KOXZ</definedName>
    <definedName name="kuku" localSheetId="7">[5]!kuku</definedName>
    <definedName name="kuku" localSheetId="13">[5]!kuku</definedName>
    <definedName name="kuku">[0]!kuku</definedName>
    <definedName name="KUMBDM" localSheetId="7">#REF!</definedName>
    <definedName name="KUMBDM" localSheetId="13">#REF!</definedName>
    <definedName name="KUMBDM">#REF!</definedName>
    <definedName name="KUMI1" localSheetId="7">#REF!</definedName>
    <definedName name="KUMI1" localSheetId="13">#REF!</definedName>
    <definedName name="KUMI1">#REF!</definedName>
    <definedName name="KUMI3" localSheetId="7">#REF!</definedName>
    <definedName name="KUMI3" localSheetId="13">#REF!</definedName>
    <definedName name="KUMI3">#REF!</definedName>
    <definedName name="KUMIB">#REF!</definedName>
    <definedName name="KUO">[25]日数時間!$C$7:$J$30</definedName>
    <definedName name="Ｌ" localSheetId="7">#REF!</definedName>
    <definedName name="Ｌ" localSheetId="13">#REF!</definedName>
    <definedName name="Ｌ">#REF!</definedName>
    <definedName name="LL" localSheetId="7">[5]!LL</definedName>
    <definedName name="LL" localSheetId="13">[5]!LL</definedName>
    <definedName name="LL">[0]!LL</definedName>
    <definedName name="LLL">[25]日数時間!$C$7:$J$30</definedName>
    <definedName name="llll" localSheetId="7">#REF!</definedName>
    <definedName name="llll" localSheetId="13">#REF!</definedName>
    <definedName name="llll">#REF!</definedName>
    <definedName name="ｌｌｌｌｌ" localSheetId="7">[5]!ｌｌｌｌｌ</definedName>
    <definedName name="ｌｌｌｌｌ" localSheetId="13">[5]!ｌｌｌｌｌ</definedName>
    <definedName name="ｌｌｌｌｌ">[0]!ｌｌｌｌｌ</definedName>
    <definedName name="LQFP256_□28" localSheetId="7">[5]!LQFP256_□28</definedName>
    <definedName name="LQFP256_□28" localSheetId="13">[5]!LQFP256_□28</definedName>
    <definedName name="LQFP256_□28">[0]!LQFP256_□28</definedName>
    <definedName name="LS単価表" localSheetId="7">[26]【ダミー】適用単価!#REF!</definedName>
    <definedName name="LS単価表" localSheetId="13">[26]【ダミー】適用単価!#REF!</definedName>
    <definedName name="LS単価表">[26]【ダミー】適用単価!#REF!</definedName>
    <definedName name="LT" localSheetId="7">#REF!</definedName>
    <definedName name="LT" localSheetId="13">#REF!</definedName>
    <definedName name="LT">#REF!</definedName>
    <definedName name="ｍ" localSheetId="7">[5]!ｍ</definedName>
    <definedName name="ｍ" localSheetId="13">[5]!ｍ</definedName>
    <definedName name="ｍ">[0]!ｍ</definedName>
    <definedName name="MACROP" localSheetId="7">#REF!</definedName>
    <definedName name="MACROP" localSheetId="13">#REF!</definedName>
    <definedName name="MACROP">#REF!</definedName>
    <definedName name="MARCH" localSheetId="7">[5]!MARCH</definedName>
    <definedName name="MARCH" localSheetId="13">[5]!MARCH</definedName>
    <definedName name="MARCH">[0]!MARCH</definedName>
    <definedName name="MAY" localSheetId="7">[5]!MAY</definedName>
    <definedName name="MAY" localSheetId="13">[5]!MAY</definedName>
    <definedName name="MAY">[0]!MAY</definedName>
    <definedName name="mdl売上入力.キャンセルClick" localSheetId="7">[5]!mdl売上入力.キャンセルClick</definedName>
    <definedName name="mdl売上入力.キャンセルClick" localSheetId="13">[5]!mdl売上入力.キャンセルClick</definedName>
    <definedName name="mdl売上入力.キャンセルClick">[0]!mdl売上入力.キャンセルClick</definedName>
    <definedName name="mdl売上入力.終了Click" localSheetId="7">[5]!mdl売上入力.終了Click</definedName>
    <definedName name="mdl売上入力.終了Click" localSheetId="13">[5]!mdl売上入力.終了Click</definedName>
    <definedName name="mdl売上入力.終了Click">[0]!mdl売上入力.終了Click</definedName>
    <definedName name="mdl売上入力.商品コｰドChange1" localSheetId="7">[5]!mdl売上入力.商品コｰドChange1</definedName>
    <definedName name="mdl売上入力.商品コｰドChange1" localSheetId="13">[5]!mdl売上入力.商品コｰドChange1</definedName>
    <definedName name="mdl売上入力.商品コｰドChange1">[0]!mdl売上入力.商品コｰドChange1</definedName>
    <definedName name="mdl売上入力.商品コｰドChange2" localSheetId="7">[5]!mdl売上入力.商品コｰドChange2</definedName>
    <definedName name="mdl売上入力.商品コｰドChange2" localSheetId="13">[5]!mdl売上入力.商品コｰドChange2</definedName>
    <definedName name="mdl売上入力.商品コｰドChange2">[0]!mdl売上入力.商品コｰドChange2</definedName>
    <definedName name="mdl売上入力.商品コｰドChange3" localSheetId="7">[5]!mdl売上入力.商品コｰドChange3</definedName>
    <definedName name="mdl売上入力.商品コｰドChange3" localSheetId="13">[5]!mdl売上入力.商品コｰドChange3</definedName>
    <definedName name="mdl売上入力.商品コｰドChange3">[0]!mdl売上入力.商品コｰドChange3</definedName>
    <definedName name="mdl売上入力.商品コｰドChange4" localSheetId="7">[5]!mdl売上入力.商品コｰドChange4</definedName>
    <definedName name="mdl売上入力.商品コｰドChange4" localSheetId="13">[5]!mdl売上入力.商品コｰドChange4</definedName>
    <definedName name="mdl売上入力.商品コｰドChange4">[0]!mdl売上入力.商品コｰドChange4</definedName>
    <definedName name="mdl売上入力.商品名Change1" localSheetId="7">[5]!mdl売上入力.商品名Change1</definedName>
    <definedName name="mdl売上入力.商品名Change1" localSheetId="13">[5]!mdl売上入力.商品名Change1</definedName>
    <definedName name="mdl売上入力.商品名Change1">[0]!mdl売上入力.商品名Change1</definedName>
    <definedName name="mdl売上入力.商品名Change2" localSheetId="7">[5]!mdl売上入力.商品名Change2</definedName>
    <definedName name="mdl売上入力.商品名Change2" localSheetId="13">[5]!mdl売上入力.商品名Change2</definedName>
    <definedName name="mdl売上入力.商品名Change2">[0]!mdl売上入力.商品名Change2</definedName>
    <definedName name="mdl売上入力.商品名Change3" localSheetId="7">[5]!mdl売上入力.商品名Change3</definedName>
    <definedName name="mdl売上入力.商品名Change3" localSheetId="13">[5]!mdl売上入力.商品名Change3</definedName>
    <definedName name="mdl売上入力.商品名Change3">[0]!mdl売上入力.商品名Change3</definedName>
    <definedName name="mdl売上入力.商品名Change4" localSheetId="7">[5]!mdl売上入力.商品名Change4</definedName>
    <definedName name="mdl売上入力.商品名Change4" localSheetId="13">[5]!mdl売上入力.商品名Change4</definedName>
    <definedName name="mdl売上入力.商品名Change4">[0]!mdl売上入力.商品名Change4</definedName>
    <definedName name="mdl売上入力.追加Click" localSheetId="7">[5]!mdl売上入力.追加Click</definedName>
    <definedName name="mdl売上入力.追加Click" localSheetId="13">[5]!mdl売上入力.追加Click</definedName>
    <definedName name="mdl売上入力.追加Click">[0]!mdl売上入力.追加Click</definedName>
    <definedName name="mdl売上入力.得意先コｰドChange" localSheetId="7">[5]!mdl売上入力.得意先コｰドChange</definedName>
    <definedName name="mdl売上入力.得意先コｰドChange" localSheetId="13">[5]!mdl売上入力.得意先コｰドChange</definedName>
    <definedName name="mdl売上入力.得意先コｰドChange">[0]!mdl売上入力.得意先コｰドChange</definedName>
    <definedName name="mdl売上入力.得意先名Change" localSheetId="7">[5]!mdl売上入力.得意先名Change</definedName>
    <definedName name="mdl売上入力.得意先名Change" localSheetId="13">[5]!mdl売上入力.得意先名Change</definedName>
    <definedName name="mdl売上入力.得意先名Change">[0]!mdl売上入力.得意先名Change</definedName>
    <definedName name="mdl売上入力.売上額計算1" localSheetId="7">[5]!mdl売上入力.売上額計算1</definedName>
    <definedName name="mdl売上入力.売上額計算1" localSheetId="13">[5]!mdl売上入力.売上額計算1</definedName>
    <definedName name="mdl売上入力.売上額計算1">[0]!mdl売上入力.売上額計算1</definedName>
    <definedName name="mdl売上入力.売上額計算2" localSheetId="7">[5]!mdl売上入力.売上額計算2</definedName>
    <definedName name="mdl売上入力.売上額計算2" localSheetId="13">[5]!mdl売上入力.売上額計算2</definedName>
    <definedName name="mdl売上入力.売上額計算2">[0]!mdl売上入力.売上額計算2</definedName>
    <definedName name="mdl売上入力.売上額計算3" localSheetId="7">[5]!mdl売上入力.売上額計算3</definedName>
    <definedName name="mdl売上入力.売上額計算3" localSheetId="13">[5]!mdl売上入力.売上額計算3</definedName>
    <definedName name="mdl売上入力.売上額計算3">[0]!mdl売上入力.売上額計算3</definedName>
    <definedName name="mdl売上入力.売上額計算4" localSheetId="7">[5]!mdl売上入力.売上額計算4</definedName>
    <definedName name="mdl売上入力.売上額計算4" localSheetId="13">[5]!mdl売上入力.売上額計算4</definedName>
    <definedName name="mdl売上入力.売上額計算4">[0]!mdl売上入力.売上額計算4</definedName>
    <definedName name="meisai" localSheetId="7">[5]!meisai</definedName>
    <definedName name="meisai" localSheetId="13">[5]!meisai</definedName>
    <definedName name="meisai">[0]!meisai</definedName>
    <definedName name="ＭＩＫ" localSheetId="7">[5]!ＭＩＫ</definedName>
    <definedName name="ＭＩＫ" localSheetId="13">[5]!ＭＩＫ</definedName>
    <definedName name="ＭＩＫ">[0]!ＭＩＫ</definedName>
    <definedName name="MIKA" localSheetId="7">[5]!MIKA</definedName>
    <definedName name="MIKA" localSheetId="13">[5]!MIKA</definedName>
    <definedName name="MIKA">[0]!MIKA</definedName>
    <definedName name="mm" localSheetId="7">[5]!mm</definedName>
    <definedName name="mm" localSheetId="13">[5]!mm</definedName>
    <definedName name="mm">[0]!mm</definedName>
    <definedName name="ｍｍｍｍｍ" localSheetId="7">[5]!ｍｍｍｍｍ</definedName>
    <definedName name="ｍｍｍｍｍ" localSheetId="13">[5]!ｍｍｍｍｍ</definedName>
    <definedName name="ｍｍｍｍｍ">[0]!ｍｍｍｍｍ</definedName>
    <definedName name="MNﾒﾆｭｳ" localSheetId="7">[27]電力積算ﾒｰﾀｰ!#REF!</definedName>
    <definedName name="MNﾒﾆｭｳ" localSheetId="13">[27]電力積算ﾒｰﾀｰ!#REF!</definedName>
    <definedName name="MNﾒﾆｭｳ">[27]電力積算ﾒｰﾀｰ!#REF!</definedName>
    <definedName name="Module2.印刷">[28]!Module2.印刷</definedName>
    <definedName name="Module4.印刷4">[29]!Module4.印刷4</definedName>
    <definedName name="N" localSheetId="7">#REF!</definedName>
    <definedName name="N" localSheetId="13">#REF!</definedName>
    <definedName name="N">#REF!</definedName>
    <definedName name="nana" localSheetId="7">[5]!nana</definedName>
    <definedName name="nana" localSheetId="13">[5]!nana</definedName>
    <definedName name="nana">[0]!nana</definedName>
    <definedName name="Nendo" localSheetId="7">[1]販売品原価!#REF!</definedName>
    <definedName name="Nendo" localSheetId="13">[1]販売品原価!#REF!</definedName>
    <definedName name="Nendo">[1]販売品原価!#REF!</definedName>
    <definedName name="nene" localSheetId="7">[5]!nene</definedName>
    <definedName name="nene" localSheetId="13">[5]!nene</definedName>
    <definedName name="nene">[0]!nene</definedName>
    <definedName name="ngcheck" localSheetId="7">[5]!ngcheck</definedName>
    <definedName name="ngcheck" localSheetId="13">[5]!ngcheck</definedName>
    <definedName name="ngcheck">[0]!ngcheck</definedName>
    <definedName name="nh" localSheetId="7">[5]!nh</definedName>
    <definedName name="nh" localSheetId="13">[5]!nh</definedName>
    <definedName name="nh">[0]!nh</definedName>
    <definedName name="nini" localSheetId="7">[5]!nini</definedName>
    <definedName name="nini" localSheetId="13">[5]!nini</definedName>
    <definedName name="nini">[0]!nini</definedName>
    <definedName name="ｎｍ" localSheetId="7">[5]!ｎｍ</definedName>
    <definedName name="ｎｍ" localSheetId="13">[5]!ｎｍ</definedName>
    <definedName name="ｎｍ">[0]!ｎｍ</definedName>
    <definedName name="NN" localSheetId="7">[5]!NN</definedName>
    <definedName name="NN" localSheetId="13">[5]!NN</definedName>
    <definedName name="NN">[0]!NN</definedName>
    <definedName name="NN8865FAW" localSheetId="7">[5]!NN8865FAW</definedName>
    <definedName name="NN8865FAW" localSheetId="13">[5]!NN8865FAW</definedName>
    <definedName name="NN8865FAW">[0]!NN8865FAW</definedName>
    <definedName name="NNNNN" localSheetId="7">[5]!NNNNN</definedName>
    <definedName name="NNNNN" localSheetId="13">[5]!NNNNN</definedName>
    <definedName name="NNNNN">[0]!NNNNN</definedName>
    <definedName name="NNNNNnn" localSheetId="7">[5]!NNNNNnn</definedName>
    <definedName name="NNNNNnn" localSheetId="13">[5]!NNNNNnn</definedName>
    <definedName name="NNNNNnn">[0]!NNNNNnn</definedName>
    <definedName name="No">[30]DB!$A$41:$A$127</definedName>
    <definedName name="nono" localSheetId="7">[5]!nono</definedName>
    <definedName name="nono" localSheetId="13">[5]!nono</definedName>
    <definedName name="nono">[0]!nono</definedName>
    <definedName name="NOVENBER" localSheetId="7">[5]!NOVENBER</definedName>
    <definedName name="NOVENBER" localSheetId="13">[5]!NOVENBER</definedName>
    <definedName name="NOVENBER">[0]!NOVENBER</definedName>
    <definedName name="nunu" localSheetId="7">[5]!nunu</definedName>
    <definedName name="nunu" localSheetId="13">[5]!nunu</definedName>
    <definedName name="nunu">[0]!nunu</definedName>
    <definedName name="O" localSheetId="7">[5]!O</definedName>
    <definedName name="O" localSheetId="13">[5]!O</definedName>
    <definedName name="O">[0]!O</definedName>
    <definedName name="O.117" localSheetId="7">#REF!</definedName>
    <definedName name="O.117" localSheetId="13">#REF!</definedName>
    <definedName name="O.117">#REF!</definedName>
    <definedName name="O.118" localSheetId="7">#REF!</definedName>
    <definedName name="O.118" localSheetId="13">#REF!</definedName>
    <definedName name="O.118">#REF!</definedName>
    <definedName name="O.22" localSheetId="7">#REF!</definedName>
    <definedName name="O.22" localSheetId="13">#REF!</definedName>
    <definedName name="O.22">#REF!</definedName>
    <definedName name="OCTOBER" localSheetId="7">[5]!OCTOBER</definedName>
    <definedName name="OCTOBER" localSheetId="13">[5]!OCTOBER</definedName>
    <definedName name="OCTOBER">[0]!OCTOBER</definedName>
    <definedName name="OHTA" localSheetId="7">[5]!OHTA</definedName>
    <definedName name="OHTA" localSheetId="13">[5]!OHTA</definedName>
    <definedName name="OHTA">[0]!OHTA</definedName>
    <definedName name="OO64OO" localSheetId="7">#REF!</definedName>
    <definedName name="OO64OO" localSheetId="13">#REF!</definedName>
    <definedName name="OO64OO">#REF!</definedName>
    <definedName name="OO6OO4" localSheetId="7">#REF!</definedName>
    <definedName name="OO6OO4" localSheetId="13">#REF!</definedName>
    <definedName name="OO6OO4">#REF!</definedName>
    <definedName name="ooo" localSheetId="7">[5]!ooo</definedName>
    <definedName name="ooo" localSheetId="13">[5]!ooo</definedName>
    <definedName name="ooo">[0]!ooo</definedName>
    <definedName name="ooooo" localSheetId="7">[5]!ooooo</definedName>
    <definedName name="ooooo" localSheetId="13">[5]!ooooo</definedName>
    <definedName name="ooooo">[0]!ooooo</definedName>
    <definedName name="oooooo" localSheetId="7">#REF!</definedName>
    <definedName name="oooooo" localSheetId="13">#REF!</definedName>
    <definedName name="oooooo">#REF!</definedName>
    <definedName name="ooooooo" localSheetId="7">#REF!</definedName>
    <definedName name="ooooooo" localSheetId="13">#REF!</definedName>
    <definedName name="ooooooo">#REF!</definedName>
    <definedName name="oooooooo" localSheetId="7">#REF!</definedName>
    <definedName name="oooooooo" localSheetId="13">#REF!</definedName>
    <definedName name="oooooooo">#REF!</definedName>
    <definedName name="ooooooooo">#REF!</definedName>
    <definedName name="oooooooooo" localSheetId="7">[5]!oooooooooo</definedName>
    <definedName name="oooooooooo" localSheetId="13">[5]!oooooooooo</definedName>
    <definedName name="oooooooooo">[0]!oooooooooo</definedName>
    <definedName name="outp" localSheetId="7">#REF!</definedName>
    <definedName name="outp" localSheetId="13">#REF!</definedName>
    <definedName name="outp">#REF!</definedName>
    <definedName name="Ｐ" localSheetId="7">[5]!Ｐ</definedName>
    <definedName name="Ｐ" localSheetId="13">[5]!Ｐ</definedName>
    <definedName name="Ｐ">[0]!Ｐ</definedName>
    <definedName name="P_bar" localSheetId="7">#REF!</definedName>
    <definedName name="P_bar" localSheetId="13">#REF!</definedName>
    <definedName name="P_bar">#REF!</definedName>
    <definedName name="P_vac" localSheetId="7">#REF!</definedName>
    <definedName name="P_vac" localSheetId="13">#REF!</definedName>
    <definedName name="P_vac">#REF!</definedName>
    <definedName name="PARTNER要望回答_月_着ベース" localSheetId="7">#REF!</definedName>
    <definedName name="PARTNER要望回答_月_着ベース" localSheetId="13">#REF!</definedName>
    <definedName name="PARTNER要望回答_月_着ベース">#REF!</definedName>
    <definedName name="PBU">#REF!</definedName>
    <definedName name="pg">#REF!</definedName>
    <definedName name="PI" hidden="1">[31]ﾌｫｰﾑ!$F$22</definedName>
    <definedName name="PKEN" localSheetId="7">#REF!</definedName>
    <definedName name="PKEN" localSheetId="13">#REF!</definedName>
    <definedName name="PKEN">#REF!</definedName>
    <definedName name="por11c26r86c48RTs198字7行RTm0TB" localSheetId="7">'[32]予算表(別紙)99'!#REF!</definedName>
    <definedName name="por11c26r86c48RTs198字7行RTm0TB" localSheetId="13">'[32]予算表(別紙)99'!#REF!</definedName>
    <definedName name="por11c26r86c48RTs198字7行RTm0TB">'[32]予算表(別紙)99'!#REF!</definedName>
    <definedName name="POR1C18R59C31TBAEN0133AEN1061RT" localSheetId="7">#REF!</definedName>
    <definedName name="POR1C18R59C31TBAEN0133AEN1061RT" localSheetId="13">#REF!</definedName>
    <definedName name="POR1C18R59C31TBAEN0133AEN1061RT">#REF!</definedName>
    <definedName name="por1c1r20c29RTs176字4行RTm5TBTB" localSheetId="7">#REF!</definedName>
    <definedName name="por1c1r20c29RTs176字4行RTm5TBTB" localSheetId="13">#REF!</definedName>
    <definedName name="por1c1r20c29RTs176字4行RTm5TBTB">#REF!</definedName>
    <definedName name="POR1C1R42C20RTRTPOR46C1R87C20RT" localSheetId="7">#REF!</definedName>
    <definedName name="POR1C1R42C20RTRTPOR46C1R87C20RT" localSheetId="13">#REF!</definedName>
    <definedName name="POR1C1R42C20RTRTPOR46C1R87C20RT">#REF!</definedName>
    <definedName name="POR1C1R44C14TBAEN0152AEN1045RTM">#REF!</definedName>
    <definedName name="por3c1r47c15RTs198字5行RTm0TB0T">#REF!</definedName>
    <definedName name="por3c1r70c19RTs198字7行RTm1TBTB">#REF!</definedName>
    <definedName name="por8c1r71c23RTs198字6行RTm0TB0T">'[32]予算表(別紙)99'!#REF!</definedName>
    <definedName name="por8c1r76c18RTs198字7行RTm0TB0T">'[32]予算表(別紙)99'!#REF!</definedName>
    <definedName name="pp" localSheetId="7">#REF!</definedName>
    <definedName name="pp" localSheetId="13">#REF!</definedName>
    <definedName name="pp">#REF!</definedName>
    <definedName name="PPP" localSheetId="7">#REF!</definedName>
    <definedName name="PPP" localSheetId="13">#REF!</definedName>
    <definedName name="PPP">#REF!</definedName>
    <definedName name="pppp" localSheetId="7">#REF!</definedName>
    <definedName name="pppp" localSheetId="13">#REF!</definedName>
    <definedName name="pppp">#REF!</definedName>
    <definedName name="ppppp" localSheetId="7">[5]!ppppp</definedName>
    <definedName name="ppppp" localSheetId="13">[5]!ppppp</definedName>
    <definedName name="ppppp">[0]!ppppp</definedName>
    <definedName name="PQIDX" localSheetId="7">#REF!</definedName>
    <definedName name="PQIDX" localSheetId="13">#REF!</definedName>
    <definedName name="PQIDX">#REF!</definedName>
    <definedName name="pr" localSheetId="7">#REF!</definedName>
    <definedName name="pr" localSheetId="13">#REF!</definedName>
    <definedName name="pr">#REF!</definedName>
    <definedName name="PRINT" localSheetId="7">#REF!</definedName>
    <definedName name="PRINT" localSheetId="13">#REF!</definedName>
    <definedName name="PRINT">#REF!</definedName>
    <definedName name="_xlnm.Print_Area" localSheetId="1">【1】工事計画書!$A$1:$DH$52</definedName>
    <definedName name="_xlnm.Print_Area" localSheetId="7">'【2】工事安全確認シート '!$A$1:$I$45</definedName>
    <definedName name="_xlnm.Print_Area" localSheetId="8">【3】工事看板!$A$1:$C$12</definedName>
    <definedName name="_xlnm.Print_Area" localSheetId="9">【4】工事作業者名簿!$A$1:$AF$43</definedName>
    <definedName name="_xlnm.Print_Area" localSheetId="10">【5】KYﾐｰﾃｨﾝｸﾞ!$A$1:$P$25</definedName>
    <definedName name="_xlnm.Print_Area" localSheetId="11">【6】リスク対策書!$A$1:$W$21</definedName>
    <definedName name="_xlnm.Print_Area" localSheetId="2">'1F'!$D$1:$X$13</definedName>
    <definedName name="_xlnm.Print_Area" localSheetId="3">'2F'!$D$1:$X$13</definedName>
    <definedName name="_xlnm.Print_Area" localSheetId="4">'3F'!$D$1:$X$13</definedName>
    <definedName name="_xlnm.Print_Area" localSheetId="5">'4F'!$D$1:$X$13</definedName>
    <definedName name="_xlnm.Print_Area" localSheetId="12">④火気使用許可申請書※火気使用時のみ!$A$1:$DE$37</definedName>
    <definedName name="_xlnm.Print_Area" localSheetId="13">#REF!</definedName>
    <definedName name="_xlnm.Print_Area" localSheetId="6">屋外エリア!$A$1:$AG$17</definedName>
    <definedName name="_xlnm.Print_Area">#REF!</definedName>
    <definedName name="Print_Area_MI" localSheetId="7">#REF!</definedName>
    <definedName name="Print_Area_MI" localSheetId="13">#REF!</definedName>
    <definedName name="Print_Area_MI">#REF!</definedName>
    <definedName name="PRINT_AREA_MI1" localSheetId="7">#REF!</definedName>
    <definedName name="PRINT_AREA_MI1" localSheetId="13">#REF!</definedName>
    <definedName name="PRINT_AREA_MI1">#REF!</definedName>
    <definedName name="print_title_mi">#REF!</definedName>
    <definedName name="_xlnm.Print_Titles">#REF!</definedName>
    <definedName name="Print_Titles_MI">#REF!</definedName>
    <definedName name="PSI計画_算出用__2__List">'[33]PSI 7.21'!$AQ$1298:$AU$1597</definedName>
    <definedName name="Q" localSheetId="7">#REF!</definedName>
    <definedName name="Q" localSheetId="13">#REF!</definedName>
    <definedName name="Q">#REF!</definedName>
    <definedName name="Q_2000_JK_1220_G_A_BASE" localSheetId="7">#REF!</definedName>
    <definedName name="Q_2000_JK_1220_G_A_BASE" localSheetId="13">#REF!</definedName>
    <definedName name="Q_2000_JK_1220_G_A_BASE">#REF!</definedName>
    <definedName name="Q_99修正とのマッチング最終" localSheetId="7">#REF!</definedName>
    <definedName name="Q_99修正とのマッチング最終" localSheetId="13">#REF!</definedName>
    <definedName name="Q_99修正とのマッチング最終">#REF!</definedName>
    <definedName name="qosoo" localSheetId="7">[5]!qosoo</definedName>
    <definedName name="qosoo" localSheetId="13">[5]!qosoo</definedName>
    <definedName name="qosoo">[0]!qosoo</definedName>
    <definedName name="qq" localSheetId="7">[5]!qq</definedName>
    <definedName name="qq" localSheetId="13">[5]!qq</definedName>
    <definedName name="qq">[0]!qq</definedName>
    <definedName name="QQQ" localSheetId="7">[5]!QQQ</definedName>
    <definedName name="QQQ" localSheetId="13">[5]!QQQ</definedName>
    <definedName name="QQQ">[0]!QQQ</definedName>
    <definedName name="QQQQQ" localSheetId="7">[5]!QQQQQ</definedName>
    <definedName name="QQQQQ" localSheetId="13">[5]!QQQQQ</definedName>
    <definedName name="QQQQQ">[0]!QQQQQ</definedName>
    <definedName name="QQQQQQ">[25]日数時間!$C$7:$J$30</definedName>
    <definedName name="ＱＲＭデータ_工場区分修正データ">[34]TEMPLATE!$B$1:$AI$823</definedName>
    <definedName name="ＱＷ" localSheetId="7">#REF!</definedName>
    <definedName name="ＱＷ" localSheetId="13">#REF!</definedName>
    <definedName name="ＱＷ">#REF!</definedName>
    <definedName name="ＱＷＱＷ">[35]日数時間!$C$7:$J$30</definedName>
    <definedName name="ＱＷＱＷＱ">[35]日数時間!$P$45:$P$46</definedName>
    <definedName name="RE" localSheetId="7">[5]!RE</definedName>
    <definedName name="RE" localSheetId="13">[5]!RE</definedName>
    <definedName name="RE">[0]!RE</definedName>
    <definedName name="RECOD85" localSheetId="7">[5]!RECOD85</definedName>
    <definedName name="RECOD85" localSheetId="13">[5]!RECOD85</definedName>
    <definedName name="RECOD85">[0]!RECOD85</definedName>
    <definedName name="Recoed79" localSheetId="7">[5]!Recoed79</definedName>
    <definedName name="Recoed79" localSheetId="13">[5]!Recoed79</definedName>
    <definedName name="Recoed79">[0]!Recoed79</definedName>
    <definedName name="Record00" localSheetId="7">[5]!Record00</definedName>
    <definedName name="Record00" localSheetId="13">[5]!Record00</definedName>
    <definedName name="Record00">[0]!Record00</definedName>
    <definedName name="Record0000" localSheetId="7">[5]!Record0000</definedName>
    <definedName name="Record0000" localSheetId="13">[5]!Record0000</definedName>
    <definedName name="Record0000">[0]!Record0000</definedName>
    <definedName name="Record01" localSheetId="7">[5]!Record01</definedName>
    <definedName name="Record01" localSheetId="13">[5]!Record01</definedName>
    <definedName name="Record01">[0]!Record01</definedName>
    <definedName name="Record100" localSheetId="7">[5]!Record100</definedName>
    <definedName name="Record100" localSheetId="13">[5]!Record100</definedName>
    <definedName name="Record100">[0]!Record100</definedName>
    <definedName name="Record11" localSheetId="7">[5]!Record11</definedName>
    <definedName name="Record11" localSheetId="13">[5]!Record11</definedName>
    <definedName name="Record11">[0]!Record11</definedName>
    <definedName name="Record12" localSheetId="7">[5]!Record12</definedName>
    <definedName name="Record12" localSheetId="13">[5]!Record12</definedName>
    <definedName name="Record12">[0]!Record12</definedName>
    <definedName name="Record22" localSheetId="7">[5]!Record22</definedName>
    <definedName name="Record22" localSheetId="13">[5]!Record22</definedName>
    <definedName name="Record22">[0]!Record22</definedName>
    <definedName name="Record33" localSheetId="7">[5]!Record33</definedName>
    <definedName name="Record33" localSheetId="13">[5]!Record33</definedName>
    <definedName name="Record33">[0]!Record33</definedName>
    <definedName name="Record77" localSheetId="7">[5]!Record77</definedName>
    <definedName name="Record77" localSheetId="13">[5]!Record77</definedName>
    <definedName name="Record77">[0]!Record77</definedName>
    <definedName name="Record80" localSheetId="7">[5]!Record80</definedName>
    <definedName name="Record80" localSheetId="13">[5]!Record80</definedName>
    <definedName name="Record80">[0]!Record80</definedName>
    <definedName name="Record84" localSheetId="7">[5]!Record84</definedName>
    <definedName name="Record84" localSheetId="13">[5]!Record84</definedName>
    <definedName name="Record84">[0]!Record84</definedName>
    <definedName name="record842" localSheetId="7">[5]!record842</definedName>
    <definedName name="record842" localSheetId="13">[5]!record842</definedName>
    <definedName name="record842">[0]!record842</definedName>
    <definedName name="Record85" localSheetId="7">[5]!Record85</definedName>
    <definedName name="Record85" localSheetId="13">[5]!Record85</definedName>
    <definedName name="Record85">[0]!Record85</definedName>
    <definedName name="record852" localSheetId="7">[5]!record852</definedName>
    <definedName name="record852" localSheetId="13">[5]!record852</definedName>
    <definedName name="record852">[0]!record852</definedName>
    <definedName name="Record86" localSheetId="7">[5]!Record86</definedName>
    <definedName name="Record86" localSheetId="13">[5]!Record86</definedName>
    <definedName name="Record86">[0]!Record86</definedName>
    <definedName name="Record87" localSheetId="7">[5]!Record87</definedName>
    <definedName name="Record87" localSheetId="13">[5]!Record87</definedName>
    <definedName name="Record87">[0]!Record87</definedName>
    <definedName name="Record88" localSheetId="7">[5]!Record88</definedName>
    <definedName name="Record88" localSheetId="13">[5]!Record88</definedName>
    <definedName name="Record88">[0]!Record88</definedName>
    <definedName name="Record89" localSheetId="7">[5]!Record89</definedName>
    <definedName name="Record89" localSheetId="13">[5]!Record89</definedName>
    <definedName name="Record89">[0]!Record89</definedName>
    <definedName name="Record99" localSheetId="7">[5]!Record99</definedName>
    <definedName name="Record99" localSheetId="13">[5]!Record99</definedName>
    <definedName name="Record99">[0]!Record99</definedName>
    <definedName name="ｒｒ" localSheetId="7">[5]!ｒｒ</definedName>
    <definedName name="ｒｒ" localSheetId="13">[5]!ｒｒ</definedName>
    <definedName name="ｒｒ">[0]!ｒｒ</definedName>
    <definedName name="ｒｒｂ" localSheetId="7">[5]!ｒｒｂ</definedName>
    <definedName name="ｒｒｂ" localSheetId="13">[5]!ｒｒｂ</definedName>
    <definedName name="ｒｒｂ">[0]!ｒｒｂ</definedName>
    <definedName name="ｒｒｃ" localSheetId="7">[5]!ｒｒｃ</definedName>
    <definedName name="ｒｒｃ" localSheetId="13">[5]!ｒｒｃ</definedName>
    <definedName name="ｒｒｃ">[0]!ｒｒｃ</definedName>
    <definedName name="ｒｒｄ" localSheetId="7">[5]!ｒｒｄ</definedName>
    <definedName name="ｒｒｄ" localSheetId="13">[5]!ｒｒｄ</definedName>
    <definedName name="ｒｒｄ">[0]!ｒｒｄ</definedName>
    <definedName name="rre" localSheetId="7">[5]!rre</definedName>
    <definedName name="rre" localSheetId="13">[5]!rre</definedName>
    <definedName name="rre">[0]!rre</definedName>
    <definedName name="ｒｒｆ" localSheetId="7">[5]!ｒｒｆ</definedName>
    <definedName name="ｒｒｆ" localSheetId="13">[5]!ｒｒｆ</definedName>
    <definedName name="ｒｒｆ">[0]!ｒｒｆ</definedName>
    <definedName name="ｒｒｇ" localSheetId="7">[5]!ｒｒｇ</definedName>
    <definedName name="ｒｒｇ" localSheetId="13">[5]!ｒｒｇ</definedName>
    <definedName name="ｒｒｇ">[0]!ｒｒｇ</definedName>
    <definedName name="ｒｒｈ" localSheetId="7">[5]!ｒｒｈ</definedName>
    <definedName name="ｒｒｈ" localSheetId="13">[5]!ｒｒｈ</definedName>
    <definedName name="ｒｒｈ">[0]!ｒｒｈ</definedName>
    <definedName name="rrr" localSheetId="7">[5]!rrr</definedName>
    <definedName name="rrr" localSheetId="13">[5]!rrr</definedName>
    <definedName name="rrr">[0]!rrr</definedName>
    <definedName name="rrrr" localSheetId="7" hidden="1">#REF!</definedName>
    <definedName name="rrrr" localSheetId="13" hidden="1">#REF!</definedName>
    <definedName name="rrrr" hidden="1">#REF!</definedName>
    <definedName name="rrrrr" localSheetId="7">[5]!rrrrr</definedName>
    <definedName name="rrrrr" localSheetId="13">[5]!rrrrr</definedName>
    <definedName name="rrrrr">[0]!rrrrr</definedName>
    <definedName name="rrrrrrr" localSheetId="7">[5]!rrrrrrr</definedName>
    <definedName name="rrrrrrr" localSheetId="13">[5]!rrrrrrr</definedName>
    <definedName name="rrrrrrr">[0]!rrrrrrr</definedName>
    <definedName name="rrrrrrrr" localSheetId="7">[5]!rrrrrrrr</definedName>
    <definedName name="rrrrrrrr" localSheetId="13">[5]!rrrrrrrr</definedName>
    <definedName name="rrrrrrrr">[0]!rrrrrrrr</definedName>
    <definedName name="ｒｘ" localSheetId="7">[5]!ｒｘ</definedName>
    <definedName name="ｒｘ" localSheetId="13">[5]!ｒｘ</definedName>
    <definedName name="ｒｘ">[0]!ｒｘ</definedName>
    <definedName name="s" localSheetId="7">#REF!</definedName>
    <definedName name="s" localSheetId="13">#REF!</definedName>
    <definedName name="s">#REF!</definedName>
    <definedName name="S11D" localSheetId="7">[11]デバイス!#REF!</definedName>
    <definedName name="S11D" localSheetId="13">[11]デバイス!#REF!</definedName>
    <definedName name="S11D">[11]デバイス!#REF!</definedName>
    <definedName name="S11F" localSheetId="7">[11]デバイス!#REF!</definedName>
    <definedName name="S11F" localSheetId="13">[11]デバイス!#REF!</definedName>
    <definedName name="S11F">[11]デバイス!#REF!</definedName>
    <definedName name="S11G" localSheetId="7">[11]デバイス!#REF!</definedName>
    <definedName name="S11G" localSheetId="13">[11]デバイス!#REF!</definedName>
    <definedName name="S11G">[11]デバイス!#REF!</definedName>
    <definedName name="S5D" localSheetId="7">[11]デバイス!#REF!</definedName>
    <definedName name="S5D" localSheetId="13">[11]デバイス!#REF!</definedName>
    <definedName name="S5D">[11]デバイス!#REF!</definedName>
    <definedName name="S5F" localSheetId="7">[11]デバイス!#REF!</definedName>
    <definedName name="S5F" localSheetId="13">[11]デバイス!#REF!</definedName>
    <definedName name="S5F">[11]デバイス!#REF!</definedName>
    <definedName name="S5G">[11]デバイス!#REF!</definedName>
    <definedName name="SA">'[24](4)設備計画'!#REF!</definedName>
    <definedName name="sasa" localSheetId="7">[5]!sasa</definedName>
    <definedName name="sasa" localSheetId="13">[5]!sasa</definedName>
    <definedName name="sasa">[0]!sasa</definedName>
    <definedName name="SBP塔寸法">'[36]SB-P寸法一覧表'!$D$5:$H$18</definedName>
    <definedName name="seisan" localSheetId="7">[5]!seisan</definedName>
    <definedName name="seisan" localSheetId="13">[5]!seisan</definedName>
    <definedName name="seisan">[0]!seisan</definedName>
    <definedName name="SEPTEMBER" localSheetId="7">[5]!SEPTEMBER</definedName>
    <definedName name="SEPTEMBER" localSheetId="13">[5]!SEPTEMBER</definedName>
    <definedName name="SEPTEMBER">[0]!SEPTEMBER</definedName>
    <definedName name="ＳＥＰＴＥＭＭＢＥＲ" localSheetId="7">[5]!ＳＥＰＴＥＭＭＢＥＲ</definedName>
    <definedName name="ＳＥＰＴＥＭＭＢＥＲ" localSheetId="13">[5]!ＳＥＰＴＥＭＭＢＥＲ</definedName>
    <definedName name="ＳＥＰＴＥＭＭＢＥＲ">[0]!ＳＥＰＴＥＭＭＢＥＲ</definedName>
    <definedName name="sese" localSheetId="7">[5]!sese</definedName>
    <definedName name="sese" localSheetId="13">[5]!sese</definedName>
    <definedName name="sese">[0]!sese</definedName>
    <definedName name="SH" localSheetId="7">#REF!</definedName>
    <definedName name="SH" localSheetId="13">#REF!</definedName>
    <definedName name="SH">#REF!</definedName>
    <definedName name="SISI" localSheetId="7">[5]!SISI</definedName>
    <definedName name="SISI" localSheetId="13">[5]!SISI</definedName>
    <definedName name="SISI">[0]!SISI</definedName>
    <definedName name="siyousyo" localSheetId="7">[5]!siyousyo</definedName>
    <definedName name="siyousyo" localSheetId="13">[5]!siyousyo</definedName>
    <definedName name="siyousyo">[0]!siyousyo</definedName>
    <definedName name="smally" localSheetId="7">#REF!</definedName>
    <definedName name="smally" localSheetId="13">#REF!</definedName>
    <definedName name="smally">#REF!</definedName>
    <definedName name="SO99DC">'[37]99標準DC'!$A$5:$G$1099</definedName>
    <definedName name="SO99DC工数" localSheetId="7">#REF!</definedName>
    <definedName name="SO99DC工数" localSheetId="13">#REF!</definedName>
    <definedName name="SO99DC工数">#REF!</definedName>
    <definedName name="sortreset" localSheetId="7">[5]!sortreset</definedName>
    <definedName name="sortreset" localSheetId="13">[5]!sortreset</definedName>
    <definedName name="sortreset">[0]!sortreset</definedName>
    <definedName name="soso" localSheetId="7">[5]!soso</definedName>
    <definedName name="soso" localSheetId="13">[5]!soso</definedName>
    <definedName name="soso">[0]!soso</definedName>
    <definedName name="soukatu" localSheetId="7">#REF!</definedName>
    <definedName name="soukatu" localSheetId="13">#REF!</definedName>
    <definedName name="soukatu">#REF!</definedName>
    <definedName name="ＳＳ" localSheetId="7">'[24](4)設備計画'!#REF!</definedName>
    <definedName name="ＳＳ" localSheetId="13">'[24](4)設備計画'!#REF!</definedName>
    <definedName name="ＳＳ">'[24](4)設備計画'!#REF!</definedName>
    <definedName name="sss" localSheetId="7">[5]!sss</definedName>
    <definedName name="sss" localSheetId="13">[5]!sss</definedName>
    <definedName name="sss">[0]!sss</definedName>
    <definedName name="ssss" localSheetId="7">#REF!</definedName>
    <definedName name="ssss" localSheetId="13">#REF!</definedName>
    <definedName name="ssss">#REF!</definedName>
    <definedName name="SSSSS" localSheetId="7">#REF!</definedName>
    <definedName name="SSSSS" localSheetId="13">#REF!</definedName>
    <definedName name="SSSSS">#REF!</definedName>
    <definedName name="ssssss" localSheetId="7">#REF!</definedName>
    <definedName name="ssssss" localSheetId="13">#REF!</definedName>
    <definedName name="ssssss">#REF!</definedName>
    <definedName name="sssssss" localSheetId="7">[5]!sssssss</definedName>
    <definedName name="sssssss" localSheetId="13">[5]!sssssss</definedName>
    <definedName name="sssssss">[0]!sssssss</definedName>
    <definedName name="sssssssss" localSheetId="7">#REF!</definedName>
    <definedName name="sssssssss" localSheetId="13">#REF!</definedName>
    <definedName name="sssssssss">#REF!</definedName>
    <definedName name="ssssssssss" localSheetId="7">#REF!</definedName>
    <definedName name="ssssssssss" localSheetId="13">#REF!</definedName>
    <definedName name="ssssssssss">#REF!</definedName>
    <definedName name="start1" localSheetId="7">[5]!start1</definedName>
    <definedName name="start1" localSheetId="13">[5]!start1</definedName>
    <definedName name="start1">[0]!start1</definedName>
    <definedName name="STIDX" localSheetId="7">#REF!</definedName>
    <definedName name="STIDX" localSheetId="13">#REF!</definedName>
    <definedName name="STIDX">#REF!</definedName>
    <definedName name="ｓｕｒｕ" localSheetId="7">[5]!ｓｕｒｕ</definedName>
    <definedName name="ｓｕｒｕ" localSheetId="13">[5]!ｓｕｒｕ</definedName>
    <definedName name="ｓｕｒｕ">[0]!ｓｕｒｕ</definedName>
    <definedName name="susu" localSheetId="7">[5]!susu</definedName>
    <definedName name="susu" localSheetId="13">[5]!susu</definedName>
    <definedName name="susu">[0]!susu</definedName>
    <definedName name="syubetu" localSheetId="7">#REF!</definedName>
    <definedName name="syubetu" localSheetId="13">#REF!</definedName>
    <definedName name="syubetu">#REF!</definedName>
    <definedName name="T">[38]日数時間!$C$7:$J$30</definedName>
    <definedName name="tata" localSheetId="7">[5]!tata</definedName>
    <definedName name="tata" localSheetId="13">[5]!tata</definedName>
    <definedName name="tata">[0]!tata</definedName>
    <definedName name="test" localSheetId="7">[5]!test</definedName>
    <definedName name="test" localSheetId="13">[5]!test</definedName>
    <definedName name="test">[0]!test</definedName>
    <definedName name="tete" localSheetId="7">[5]!tete</definedName>
    <definedName name="tete" localSheetId="13">[5]!tete</definedName>
    <definedName name="tete">[0]!tete</definedName>
    <definedName name="titi" localSheetId="7">[5]!titi</definedName>
    <definedName name="titi" localSheetId="13">[5]!titi</definedName>
    <definedName name="titi">[0]!titi</definedName>
    <definedName name="toto" localSheetId="7">[5]!toto</definedName>
    <definedName name="toto" localSheetId="13">[5]!toto</definedName>
    <definedName name="toto">[0]!toto</definedName>
    <definedName name="tt" localSheetId="7" hidden="1">#REF!</definedName>
    <definedName name="tt" localSheetId="13" hidden="1">#REF!</definedName>
    <definedName name="tt" hidden="1">#REF!</definedName>
    <definedName name="ttt" localSheetId="7">[5]!ttt</definedName>
    <definedName name="ttt" localSheetId="13">[5]!ttt</definedName>
    <definedName name="ttt">[0]!ttt</definedName>
    <definedName name="tttt" localSheetId="7">#REF!</definedName>
    <definedName name="tttt" localSheetId="13">#REF!</definedName>
    <definedName name="tttt">#REF!</definedName>
    <definedName name="ｔｔｔｔｔｔ" localSheetId="7">[5]!ｔｔｔｔｔｔ</definedName>
    <definedName name="ｔｔｔｔｔｔ" localSheetId="13">[5]!ｔｔｔｔｔｔ</definedName>
    <definedName name="ｔｔｔｔｔｔ">[0]!ｔｔｔｔｔｔ</definedName>
    <definedName name="tuika" localSheetId="7">#REF!</definedName>
    <definedName name="tuika" localSheetId="13">#REF!</definedName>
    <definedName name="tuika">#REF!</definedName>
    <definedName name="tutu" localSheetId="7">[5]!tutu</definedName>
    <definedName name="tutu" localSheetId="13">[5]!tutu</definedName>
    <definedName name="tutu">[0]!tutu</definedName>
    <definedName name="U" localSheetId="7">'[39](4)設備計画'!#REF!</definedName>
    <definedName name="U" localSheetId="13">'[39](4)設備計画'!#REF!</definedName>
    <definedName name="U">'[39](4)設備計画'!#REF!</definedName>
    <definedName name="UB" localSheetId="7">#REF!</definedName>
    <definedName name="UB" localSheetId="13">#REF!</definedName>
    <definedName name="UB">#REF!</definedName>
    <definedName name="uuuuu" localSheetId="7">[5]!uuuuu</definedName>
    <definedName name="uuuuu" localSheetId="13">[5]!uuuuu</definedName>
    <definedName name="uuuuu">[0]!uuuuu</definedName>
    <definedName name="uuuuuuu" localSheetId="7">[5]!uuuuuuu</definedName>
    <definedName name="uuuuuuu" localSheetId="13">[5]!uuuuuuu</definedName>
    <definedName name="uuuuuuu">[0]!uuuuuuu</definedName>
    <definedName name="V" localSheetId="7">[10]予算表98!#REF!</definedName>
    <definedName name="V" localSheetId="13">[10]予算表98!#REF!</definedName>
    <definedName name="V">[10]予算表98!#REF!</definedName>
    <definedName name="ｖｆｄｖｂｆ" localSheetId="7">#REF!</definedName>
    <definedName name="ｖｆｄｖｂｆ" localSheetId="13">#REF!</definedName>
    <definedName name="ｖｆｄｖｂｆ">#REF!</definedName>
    <definedName name="VVV">[25]日数時間!$P$45:$P$46</definedName>
    <definedName name="vvvvvv" localSheetId="7">[5]!vvvvvv</definedName>
    <definedName name="vvvvvv" localSheetId="13">[5]!vvvvvv</definedName>
    <definedName name="vvvvvv">[0]!vvvvvv</definedName>
    <definedName name="ｗ" localSheetId="7">#REF!</definedName>
    <definedName name="ｗ" localSheetId="13">#REF!</definedName>
    <definedName name="ｗ">#REF!</definedName>
    <definedName name="watana" localSheetId="7">[5]!watana</definedName>
    <definedName name="watana" localSheetId="13">[5]!watana</definedName>
    <definedName name="watana">[0]!watana</definedName>
    <definedName name="watana１" localSheetId="7">[5]!watana１</definedName>
    <definedName name="watana１" localSheetId="13">[5]!watana１</definedName>
    <definedName name="watana１">[0]!watana１</definedName>
    <definedName name="watanab" localSheetId="7">[5]!watanab</definedName>
    <definedName name="watanab" localSheetId="13">[5]!watanab</definedName>
    <definedName name="watanab">[0]!watanab</definedName>
    <definedName name="watanabe" localSheetId="7">[5]!watanabe</definedName>
    <definedName name="watanabe" localSheetId="13">[5]!watanabe</definedName>
    <definedName name="watanabe">[0]!watanabe</definedName>
    <definedName name="WATNA" localSheetId="7">[5]!WATNA</definedName>
    <definedName name="WATNA" localSheetId="13">[5]!WATNA</definedName>
    <definedName name="WATNA">[0]!WATNA</definedName>
    <definedName name="wip_crosstab_12" localSheetId="7">#REF!</definedName>
    <definedName name="wip_crosstab_12" localSheetId="13">#REF!</definedName>
    <definedName name="wip_crosstab_12">#REF!</definedName>
    <definedName name="ww" localSheetId="7" hidden="1">#REF!</definedName>
    <definedName name="ww" localSheetId="13" hidden="1">#REF!</definedName>
    <definedName name="ww" hidden="1">#REF!</definedName>
    <definedName name="www" localSheetId="7" hidden="1">#REF!</definedName>
    <definedName name="www" localSheetId="13" hidden="1">#REF!</definedName>
    <definedName name="www" hidden="1">#REF!</definedName>
    <definedName name="wwww" hidden="1">#REF!</definedName>
    <definedName name="wwwww" hidden="1">#REF!</definedName>
    <definedName name="wwwwww" localSheetId="7">[5]!wwwwww</definedName>
    <definedName name="wwwwww" localSheetId="13">[5]!wwwwww</definedName>
    <definedName name="wwwwww">[0]!wwwwww</definedName>
    <definedName name="x" localSheetId="7">[5]!x</definedName>
    <definedName name="x" localSheetId="13">[5]!x</definedName>
    <definedName name="x">[0]!x</definedName>
    <definedName name="ｘｘ" localSheetId="7">[5]!ｘｘ</definedName>
    <definedName name="ｘｘ" localSheetId="13">[5]!ｘｘ</definedName>
    <definedName name="ｘｘ">[0]!ｘｘ</definedName>
    <definedName name="ｘｘｘ" localSheetId="7">[5]!ｘｘｘ</definedName>
    <definedName name="ｘｘｘ" localSheetId="13">[5]!ｘｘｘ</definedName>
    <definedName name="ｘｘｘ">[0]!ｘｘｘ</definedName>
    <definedName name="xxxxx" localSheetId="7">#REF!</definedName>
    <definedName name="xxxxx" localSheetId="13">#REF!</definedName>
    <definedName name="xxxxx">#REF!</definedName>
    <definedName name="xxxxxx" localSheetId="7">#REF!</definedName>
    <definedName name="xxxxxx" localSheetId="13">#REF!</definedName>
    <definedName name="xxxxxx">#REF!</definedName>
    <definedName name="xxxxxxx" localSheetId="7">[5]!xxxxxxx</definedName>
    <definedName name="xxxxxxx" localSheetId="13">[5]!xxxxxxx</definedName>
    <definedName name="xxxxxxx">[0]!xxxxxxx</definedName>
    <definedName name="ｘｚｘｃｚ" localSheetId="7">#REF!</definedName>
    <definedName name="ｘｚｘｃｚ" localSheetId="13">#REF!</definedName>
    <definedName name="ｘｚｘｃｚ">#REF!</definedName>
    <definedName name="Y" localSheetId="7">#REF!</definedName>
    <definedName name="Y" localSheetId="13">#REF!</definedName>
    <definedName name="Y">#REF!</definedName>
    <definedName name="yy" localSheetId="7">#REF!</definedName>
    <definedName name="yy" localSheetId="13">#REF!</definedName>
    <definedName name="yy">#REF!</definedName>
    <definedName name="yyy">#REF!</definedName>
    <definedName name="yyyy">#REF!</definedName>
    <definedName name="yyyyyy" localSheetId="7">[5]!yyyyyy</definedName>
    <definedName name="yyyyyy" localSheetId="13">[5]!yyyyyy</definedName>
    <definedName name="yyyyyy">[0]!yyyyyy</definedName>
    <definedName name="z" localSheetId="7">[5]!z</definedName>
    <definedName name="z" localSheetId="13">[5]!z</definedName>
    <definedName name="z">[0]!z</definedName>
    <definedName name="z00" localSheetId="7">#REF!</definedName>
    <definedName name="z00" localSheetId="13">#REF!</definedName>
    <definedName name="z00">#REF!</definedName>
    <definedName name="z0000" localSheetId="7">#REF!</definedName>
    <definedName name="z0000" localSheetId="13">#REF!</definedName>
    <definedName name="z0000">#REF!</definedName>
    <definedName name="ＺＡ" localSheetId="7">[5]!ＺＡ</definedName>
    <definedName name="ＺＡ" localSheetId="13">[5]!ＺＡ</definedName>
    <definedName name="ＺＡ">[0]!ＺＡ</definedName>
    <definedName name="zz" localSheetId="7">#REF!</definedName>
    <definedName name="zz" localSheetId="13">#REF!</definedName>
    <definedName name="zz">#REF!</definedName>
    <definedName name="zzz" localSheetId="7">#REF!</definedName>
    <definedName name="zzz" localSheetId="13">#REF!</definedName>
    <definedName name="zzz">#REF!</definedName>
    <definedName name="zzzz" localSheetId="7">#REF!</definedName>
    <definedName name="zzzz" localSheetId="13">#REF!</definedName>
    <definedName name="zzzz">#REF!</definedName>
    <definedName name="zzzzz" localSheetId="7">[5]!zzzzz</definedName>
    <definedName name="zzzzz" localSheetId="13">[5]!zzzzz</definedName>
    <definedName name="zzzzz">[0]!zzzzz</definedName>
    <definedName name="ｚｚｚｚｚｚ" localSheetId="7">[5]!ｚｚｚｚｚｚ</definedName>
    <definedName name="ｚｚｚｚｚｚ" localSheetId="13">[5]!ｚｚｚｚｚｚ</definedName>
    <definedName name="ｚｚｚｚｚｚ">[0]!ｚｚｚｚｚｚ</definedName>
    <definedName name="zzzzzzz" localSheetId="7">[5]!zzzzzzz</definedName>
    <definedName name="zzzzzzz" localSheetId="13">[5]!zzzzzzz</definedName>
    <definedName name="zzzzzzz">[0]!zzzzzzz</definedName>
    <definedName name="あ" localSheetId="7">[5]!あ</definedName>
    <definedName name="あ" localSheetId="13">[5]!あ</definedName>
    <definedName name="あ">[0]!あ</definedName>
    <definedName name="ぁｂｃ" localSheetId="7">[5]!ぁｂｃ</definedName>
    <definedName name="ぁｂｃ" localSheetId="13">[5]!ぁｂｃ</definedName>
    <definedName name="ぁｂｃ">[0]!ぁｂｃ</definedName>
    <definedName name="あｂｃ" localSheetId="7">[5]!あｂｃ</definedName>
    <definedName name="あｂｃ" localSheetId="13">[5]!あｂｃ</definedName>
    <definedName name="あｂｃ">[0]!あｂｃ</definedName>
    <definedName name="あｍかｋ">[40]上期経費!$D$1</definedName>
    <definedName name="ああ" localSheetId="7">#REF!</definedName>
    <definedName name="ああ" localSheetId="13">#REF!</definedName>
    <definedName name="ああ">#REF!</definedName>
    <definedName name="ｱｱｱ" localSheetId="7">[5]!ｱｱｱ</definedName>
    <definedName name="ｱｱｱ" localSheetId="13">[5]!ｱｱｱ</definedName>
    <definedName name="ｱｱｱ">[0]!ｱｱｱ</definedName>
    <definedName name="あああ" localSheetId="7">[5]!あああ</definedName>
    <definedName name="あああ" localSheetId="13">[5]!あああ</definedName>
    <definedName name="あああ">[0]!あああ</definedName>
    <definedName name="アウター封止" localSheetId="7">[5]!アウター封止</definedName>
    <definedName name="アウター封止" localSheetId="13">[5]!アウター封止</definedName>
    <definedName name="アウター封止">[0]!アウター封止</definedName>
    <definedName name="あががｇ">[40]上期経費!$D$1</definedName>
    <definedName name="あかかｋ">[40]上期経費!$D$3</definedName>
    <definedName name="アクセスへ" localSheetId="7">[5]!アクセスへ</definedName>
    <definedName name="アクセスへ" localSheetId="13">[5]!アクセスへ</definedName>
    <definedName name="アクセスへ">[0]!アクセスへ</definedName>
    <definedName name="あなた" localSheetId="7">[5]!あなた</definedName>
    <definedName name="あなた" localSheetId="13">[5]!あなた</definedName>
    <definedName name="あなた">[0]!あなた</definedName>
    <definedName name="い" localSheetId="7">[5]!い</definedName>
    <definedName name="い" localSheetId="13">[5]!い</definedName>
    <definedName name="い">[0]!い</definedName>
    <definedName name="いいい" localSheetId="7">[5]!いいい</definedName>
    <definedName name="いいい" localSheetId="13">[5]!いいい</definedName>
    <definedName name="いいい">[0]!いいい</definedName>
    <definedName name="う" localSheetId="7">[5]!う</definedName>
    <definedName name="う" localSheetId="13">[5]!う</definedName>
    <definedName name="う">[0]!う</definedName>
    <definedName name="ウオタージェット" localSheetId="7">[5]!ウオタージェット</definedName>
    <definedName name="ウオタージェット" localSheetId="13">[5]!ウオタージェット</definedName>
    <definedName name="ウオタージェット">[0]!ウオタージェット</definedName>
    <definedName name="え" localSheetId="7">#REF!</definedName>
    <definedName name="え" localSheetId="13">#REF!</definedName>
    <definedName name="え">#REF!</definedName>
    <definedName name="ええ">[41]DATA2!$A$1:$F$24</definedName>
    <definedName name="ｴｾﾞｸﾀ記号">'[36]φAAA･SB-P'!$DL$40:$DN$80</definedName>
    <definedName name="エレ２" localSheetId="1">#REF!</definedName>
    <definedName name="エレ２">#REF!</definedName>
    <definedName name="エレベータ" localSheetId="1">#REF!</definedName>
    <definedName name="エレベータ" localSheetId="7">#REF!</definedName>
    <definedName name="エレベータ" localSheetId="13">#REF!</definedName>
    <definedName name="エレベータ" localSheetId="0">#REF!</definedName>
    <definedName name="エレベータ">#REF!</definedName>
    <definedName name="エレベーター２" localSheetId="1">#REF!</definedName>
    <definedName name="エレベーター２">#REF!</definedName>
    <definedName name="お" localSheetId="7">#REF!</definedName>
    <definedName name="お">#REF!</definedName>
    <definedName name="おおお" localSheetId="7">#REF!</definedName>
    <definedName name="おおお">#REF!</definedName>
    <definedName name="オーブン">#REF!</definedName>
    <definedName name="ガス" localSheetId="1">#REF!</definedName>
    <definedName name="ガス" localSheetId="13">#REF!</definedName>
    <definedName name="ガス">#REF!</definedName>
    <definedName name="カミキ" localSheetId="7">[5]!カミキ</definedName>
    <definedName name="カミキ" localSheetId="13">[5]!カミキ</definedName>
    <definedName name="カミキ">[0]!カミキ</definedName>
    <definedName name="きたの" localSheetId="7">[5]!きたの</definedName>
    <definedName name="きたの" localSheetId="13">[5]!きたの</definedName>
    <definedName name="きたの">[0]!きたの</definedName>
    <definedName name="くぇ" localSheetId="7">#REF!</definedName>
    <definedName name="くぇ" localSheetId="13">#REF!</definedName>
    <definedName name="くぇ">#REF!</definedName>
    <definedName name="くぇＲ" localSheetId="7">#REF!</definedName>
    <definedName name="くぇＲ" localSheetId="13">#REF!</definedName>
    <definedName name="くぇＲ">#REF!</definedName>
    <definedName name="くぇＲＴ" localSheetId="7">#REF!</definedName>
    <definedName name="くぇＲＴ" localSheetId="13">#REF!</definedName>
    <definedName name="くぇＲＴ">#REF!</definedName>
    <definedName name="くぇＲＴＹ">#REF!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'[42](4)設備計画'!#REF!</definedName>
    <definedName name="グラフ1">"グラフ 6"</definedName>
    <definedName name="ｸﾞﾗﾌ2">#REF!</definedName>
    <definedName name="こ" localSheetId="7">[5]!こ</definedName>
    <definedName name="こ" localSheetId="13">[5]!こ</definedName>
    <definedName name="こ">[0]!こ</definedName>
    <definedName name="ｺｽﾄ" localSheetId="7">#REF!</definedName>
    <definedName name="ｺｽﾄ" localSheetId="13">#REF!</definedName>
    <definedName name="ｺｽﾄ">#REF!</definedName>
    <definedName name="シート０" localSheetId="7">[5]!シート０</definedName>
    <definedName name="シート０" localSheetId="13">[5]!シート０</definedName>
    <definedName name="シート０">[0]!シート０</definedName>
    <definedName name="シート１" localSheetId="7">[5]!シート１</definedName>
    <definedName name="シート１" localSheetId="13">[5]!シート１</definedName>
    <definedName name="シート１">[0]!シート１</definedName>
    <definedName name="ｼﾌﾄ2" localSheetId="7">#REF!</definedName>
    <definedName name="ｼﾌﾄ2" localSheetId="13">#REF!</definedName>
    <definedName name="ｼﾌﾄ2">#REF!</definedName>
    <definedName name="ｼﾌﾄ3" localSheetId="7">#REF!</definedName>
    <definedName name="ｼﾌﾄ3" localSheetId="13">#REF!</definedName>
    <definedName name="ｼﾌﾄ3">#REF!</definedName>
    <definedName name="し尿浄化槽" localSheetId="1">#REF!</definedName>
    <definedName name="し尿浄化槽" localSheetId="7">#REF!</definedName>
    <definedName name="し尿浄化槽" localSheetId="13">#REF!</definedName>
    <definedName name="し尿浄化槽">#REF!</definedName>
    <definedName name="スカム受槽">[43]加圧浮上!$H$164:$N$172</definedName>
    <definedName name="せる" localSheetId="7">[5]!せる</definedName>
    <definedName name="せる" localSheetId="13">[5]!せる</definedName>
    <definedName name="せる">[0]!せる</definedName>
    <definedName name="センター当月1" localSheetId="7">#REF!</definedName>
    <definedName name="センター当月1" localSheetId="13">#REF!</definedName>
    <definedName name="センター当月1">#REF!</definedName>
    <definedName name="その他１" localSheetId="7">#REF!</definedName>
    <definedName name="その他１" localSheetId="13">#REF!</definedName>
    <definedName name="その他１">#REF!</definedName>
    <definedName name="その他２" localSheetId="7">#REF!</definedName>
    <definedName name="その他２" localSheetId="13">#REF!</definedName>
    <definedName name="その他２">#REF!</definedName>
    <definedName name="その他３">#REF!</definedName>
    <definedName name="その他４">#REF!</definedName>
    <definedName name="その他５">#REF!</definedName>
    <definedName name="その他６">#REF!</definedName>
    <definedName name="っｐ" localSheetId="7">[5]!っｐ</definedName>
    <definedName name="っｐ" localSheetId="13">[5]!っｐ</definedName>
    <definedName name="っｐ">[0]!っｐ</definedName>
    <definedName name="っら" localSheetId="7">[5]!っら</definedName>
    <definedName name="っら" localSheetId="13">[5]!っら</definedName>
    <definedName name="っら">[0]!っら</definedName>
    <definedName name="っり" localSheetId="7">[5]!っり</definedName>
    <definedName name="っり" localSheetId="13">[5]!っり</definedName>
    <definedName name="っり">[0]!っり</definedName>
    <definedName name="データー" localSheetId="7">#REF!</definedName>
    <definedName name="データー" localSheetId="13">#REF!</definedName>
    <definedName name="データー">#REF!</definedName>
    <definedName name="データー域" localSheetId="7">#REF!</definedName>
    <definedName name="データー域" localSheetId="13">#REF!</definedName>
    <definedName name="データー域">#REF!</definedName>
    <definedName name="ﾃｽﾀ" localSheetId="7">[5]!ﾃｽﾀ</definedName>
    <definedName name="ﾃｽﾀ" localSheetId="13">[5]!ﾃｽﾀ</definedName>
    <definedName name="ﾃｽﾀ">[0]!ﾃｽﾀ</definedName>
    <definedName name="テスト" localSheetId="7">#REF!</definedName>
    <definedName name="テスト" localSheetId="13">#REF!</definedName>
    <definedName name="テスト">#REF!</definedName>
    <definedName name="トリップ" localSheetId="7">#REF!</definedName>
    <definedName name="トリップ" localSheetId="13">#REF!</definedName>
    <definedName name="トリップ">#REF!</definedName>
    <definedName name="なし" localSheetId="7">[5]!なし</definedName>
    <definedName name="なし" localSheetId="13">[5]!なし</definedName>
    <definedName name="なし">[0]!なし</definedName>
    <definedName name="なに" localSheetId="7">'[39](4)設備計画'!#REF!</definedName>
    <definedName name="なに" localSheetId="13">'[39](4)設備計画'!#REF!</definedName>
    <definedName name="なに">'[39](4)設備計画'!#REF!</definedName>
    <definedName name="ナンバリング欄２" localSheetId="7">#REF!</definedName>
    <definedName name="ナンバリング欄２" localSheetId="13">#REF!</definedName>
    <definedName name="ナンバリング欄２">#REF!</definedName>
    <definedName name="ﾊﾞｲｵﾎﾟﾘｼｬｰ1">'[44]ﾊﾞｲｵﾎﾟﾘｯｼｬ&amp;MF'!$D$90:$I$95</definedName>
    <definedName name="ﾊﾞｲｵﾎﾟﾘｼｬｰ2">'[44]ﾊﾞｲｵﾎﾟﾘｯｼｬ&amp;MF'!$D$99:$J$104</definedName>
    <definedName name="ばい煙" localSheetId="1">#REF!</definedName>
    <definedName name="ばい煙" localSheetId="7">#REF!</definedName>
    <definedName name="ばい煙" localSheetId="13">#REF!</definedName>
    <definedName name="ばい煙">#REF!</definedName>
    <definedName name="はくんなな" localSheetId="7">[5]!はくんなな</definedName>
    <definedName name="はくんなな" localSheetId="13">[5]!はくんなな</definedName>
    <definedName name="はくんなな">[0]!はくんなな</definedName>
    <definedName name="ふぉーむ" localSheetId="7">[45]月別人員!#REF!</definedName>
    <definedName name="ふぉーむ" localSheetId="13">[45]月別人員!#REF!</definedName>
    <definedName name="ふぉーむ">[45]月別人員!#REF!</definedName>
    <definedName name="ﾌｫｰﾑ２" hidden="1">[31]ﾌｫｰﾑ!$E$28:$E$29</definedName>
    <definedName name="ﾌｫｰﾑ３">[31]ﾌｫｰﾑ!$B$2:$V$35</definedName>
    <definedName name="フッター">#N/A</definedName>
    <definedName name="プリント出力" localSheetId="7">#REF!</definedName>
    <definedName name="プリント出力" localSheetId="13">#REF!</definedName>
    <definedName name="プリント出力">#REF!</definedName>
    <definedName name="フレーム" localSheetId="7">#REF!</definedName>
    <definedName name="フレーム" localSheetId="13">#REF!</definedName>
    <definedName name="フレーム">#REF!</definedName>
    <definedName name="ﾌﾟﾛｰﾊﾞ" localSheetId="7">[5]!ﾌﾟﾛｰﾊﾞ</definedName>
    <definedName name="ﾌﾟﾛｰﾊﾞ" localSheetId="13">[5]!ﾌﾟﾛｰﾊﾞ</definedName>
    <definedName name="ﾌﾟﾛｰﾊﾞ">[0]!ﾌﾟﾛｰﾊﾞ</definedName>
    <definedName name="ボイラ" localSheetId="1">#REF!</definedName>
    <definedName name="ボイラ" localSheetId="7">#REF!</definedName>
    <definedName name="ボイラ" localSheetId="13">#REF!</definedName>
    <definedName name="ボイラ">#REF!</definedName>
    <definedName name="ポンプデータ">[13]入力シート!$B$10:$AT$52</definedName>
    <definedName name="ﾏｸﾏ" localSheetId="7">#REF!</definedName>
    <definedName name="ﾏｸﾏ" localSheetId="13">#REF!</definedName>
    <definedName name="ﾏｸﾏ">#REF!</definedName>
    <definedName name="ﾏﾄﾘｯｸｽ" localSheetId="7">'[46]ｻﾝﾌﾟﾙ（計算シート使用説明）'!#REF!</definedName>
    <definedName name="ﾏﾄﾘｯｸｽ" localSheetId="13">'[46]ｻﾝﾌﾟﾙ（計算シート使用説明）'!#REF!</definedName>
    <definedName name="ﾏﾄﾘｯｸｽ">'[46]ｻﾝﾌﾟﾙ（計算シート使用説明）'!#REF!</definedName>
    <definedName name="ﾏﾄﾘｯｸｽBMPVA" localSheetId="7">[47]測定数値!#REF!</definedName>
    <definedName name="ﾏﾄﾘｯｸｽBMPVA" localSheetId="13">[47]測定数値!#REF!</definedName>
    <definedName name="ﾏﾄﾘｯｸｽBMPVA">[47]測定数値!#REF!</definedName>
    <definedName name="ミキ" localSheetId="7">[5]!ミキ</definedName>
    <definedName name="ミキ" localSheetId="13">[5]!ミキ</definedName>
    <definedName name="ミキ">[0]!ミキ</definedName>
    <definedName name="ﾒﾆｭｳ" localSheetId="7">[27]電力積算ﾒｰﾀｰ!#REF!</definedName>
    <definedName name="ﾒﾆｭｳ" localSheetId="13">[27]電力積算ﾒｰﾀｰ!#REF!</definedName>
    <definedName name="ﾒﾆｭｳ">[27]電力積算ﾒｰﾀｰ!#REF!</definedName>
    <definedName name="メニュｰ戻り">[48]!メニュｰ戻り</definedName>
    <definedName name="ﾒﾑｺｱﾌｨﾙﾀ">'[44]ﾊﾞｲｵﾎﾟﾘｯｼｬ&amp;MF'!$D$73:$F$84</definedName>
    <definedName name="やま" localSheetId="7">[5]!やま</definedName>
    <definedName name="やま" localSheetId="13">[5]!やま</definedName>
    <definedName name="やま">[0]!やま</definedName>
    <definedName name="ﾔﾙ" localSheetId="7">[5]!ﾔﾙ</definedName>
    <definedName name="ﾔﾙ" localSheetId="13">[5]!ﾔﾙ</definedName>
    <definedName name="ﾔﾙ">[0]!ﾔﾙ</definedName>
    <definedName name="ライン" localSheetId="7">#REF!</definedName>
    <definedName name="ライン" localSheetId="13">#REF!</definedName>
    <definedName name="ライン">#REF!</definedName>
    <definedName name="ランプ" localSheetId="7">#REF!</definedName>
    <definedName name="ランプ" localSheetId="13">#REF!</definedName>
    <definedName name="ランプ">#REF!</definedName>
    <definedName name="ランプ光束" localSheetId="7">#REF!</definedName>
    <definedName name="ランプ光束" localSheetId="13">#REF!</definedName>
    <definedName name="ランプ光束">#REF!</definedName>
    <definedName name="レート更新">#REF!</definedName>
    <definedName name="わ" localSheetId="7">[5]!わ</definedName>
    <definedName name="わ" localSheetId="13">[5]!わ</definedName>
    <definedName name="わ">[0]!わ</definedName>
    <definedName name="ワイヤーﾎﾞﾝﾀﾞｰ" localSheetId="7">[5]!ワイヤーﾎﾞﾝﾀﾞｰ</definedName>
    <definedName name="ワイヤーﾎﾞﾝﾀﾞｰ" localSheetId="13">[5]!ワイヤーﾎﾞﾝﾀﾞｰ</definedName>
    <definedName name="ワイヤーﾎﾞﾝﾀﾞｰ">[0]!ワイヤーﾎﾞﾝﾀﾞｰ</definedName>
    <definedName name="んｇんｇ" localSheetId="7">#REF!</definedName>
    <definedName name="んｇんｇ" localSheetId="13">#REF!</definedName>
    <definedName name="んｇんｇ">#REF!</definedName>
    <definedName name="圧力容器" localSheetId="1">#REF!</definedName>
    <definedName name="圧力容器" localSheetId="7">#REF!</definedName>
    <definedName name="圧力容器" localSheetId="13">#REF!</definedName>
    <definedName name="圧力容器">#REF!</definedName>
    <definedName name="安全弁ノド径" localSheetId="7">#REF!</definedName>
    <definedName name="安全弁ノド径">#REF!</definedName>
    <definedName name="一般電気工作物" localSheetId="1">#REF!</definedName>
    <definedName name="一般電気工作物" localSheetId="13">#REF!</definedName>
    <definedName name="一般電気工作物">#REF!</definedName>
    <definedName name="一覧表">[30]DB!$A$2:$M$127</definedName>
    <definedName name="印刷_PR_6p_9p" localSheetId="7">#REF!</definedName>
    <definedName name="印刷_PR_6p_9p" localSheetId="13">#REF!</definedName>
    <definedName name="印刷_PR_6p_9p">#REF!</definedName>
    <definedName name="印刷_PT_6p_9p" localSheetId="7">#REF!</definedName>
    <definedName name="印刷_PT_6p_9p" localSheetId="13">#REF!</definedName>
    <definedName name="印刷_PT_6p_9p">#REF!</definedName>
    <definedName name="印刷1" localSheetId="7">#REF!</definedName>
    <definedName name="印刷1" localSheetId="13">#REF!</definedName>
    <definedName name="印刷1">#REF!</definedName>
    <definedName name="印刷2">#REF!</definedName>
    <definedName name="印刷46">[29]!印刷46</definedName>
    <definedName name="印刷5">[29]!印刷5</definedName>
    <definedName name="印刷6">[29]!印刷6</definedName>
    <definedName name="印刷7">[29]!印刷7</definedName>
    <definedName name="印刷79">[29]!印刷79</definedName>
    <definedName name="印刷8">[29]!印刷8</definedName>
    <definedName name="印刷9">[29]!印刷9</definedName>
    <definedName name="印刷ﾏｸﾛ" localSheetId="7">'[46]ｻﾝﾌﾟﾙ（計算シート使用説明）'!#REF!</definedName>
    <definedName name="印刷ﾏｸﾛ" localSheetId="13">'[46]ｻﾝﾌﾟﾙ（計算シート使用説明）'!#REF!</definedName>
    <definedName name="印刷ﾏｸﾛ">'[46]ｻﾝﾌﾟﾙ（計算シート使用説明）'!#REF!</definedName>
    <definedName name="印刷ﾏｸﾛ1" localSheetId="7">#REF!</definedName>
    <definedName name="印刷ﾏｸﾛ1" localSheetId="13">#REF!</definedName>
    <definedName name="印刷ﾏｸﾛ1">#REF!</definedName>
    <definedName name="印刷期末調整">[29]!印刷期末調整</definedName>
    <definedName name="印刷期末累計">[29]!印刷期末累計</definedName>
    <definedName name="印刷月次累計">[29]!印刷月次累計</definedName>
    <definedName name="印刷範囲" localSheetId="7">#REF!</definedName>
    <definedName name="印刷範囲" localSheetId="13">#REF!</definedName>
    <definedName name="印刷範囲">#REF!</definedName>
    <definedName name="印刷範囲１" localSheetId="7">#REF!</definedName>
    <definedName name="印刷範囲１" localSheetId="13">#REF!</definedName>
    <definedName name="印刷範囲１">#REF!</definedName>
    <definedName name="印刷範囲２" localSheetId="7">#REF!</definedName>
    <definedName name="印刷範囲２" localSheetId="13">#REF!</definedName>
    <definedName name="印刷範囲２">#REF!</definedName>
    <definedName name="印刷範囲３">#REF!</definedName>
    <definedName name="下期" localSheetId="7">[5]!下期</definedName>
    <definedName name="下期" localSheetId="13">[5]!下期</definedName>
    <definedName name="下期">[0]!下期</definedName>
    <definedName name="加圧タンク">[43]加圧浮上!$H$142:$N$155</definedName>
    <definedName name="加圧浮上槽">[43]加圧浮上!$H$115:$N$135</definedName>
    <definedName name="稼動日数" localSheetId="7">#REF!</definedName>
    <definedName name="稼動日数" localSheetId="13">#REF!</definedName>
    <definedName name="稼動日数">#REF!</definedName>
    <definedName name="課別収支印刷" localSheetId="7">#REF!</definedName>
    <definedName name="課別収支印刷" localSheetId="13">#REF!</definedName>
    <definedName name="課別収支印刷">#REF!</definedName>
    <definedName name="開発費" localSheetId="7">#REF!</definedName>
    <definedName name="開発費" localSheetId="13">#REF!</definedName>
    <definedName name="開発費">#REF!</definedName>
    <definedName name="完成数">#REF!</definedName>
    <definedName name="完成数0.6">#REF!</definedName>
    <definedName name="官庁申請" localSheetId="1">#REF!</definedName>
    <definedName name="官庁申請" localSheetId="13">#REF!</definedName>
    <definedName name="官庁申請">#REF!</definedName>
    <definedName name="環境">'[49](4)設備計画'!#REF!</definedName>
    <definedName name="環境保全">[50]予算検討!#REF!</definedName>
    <definedName name="丸付属品">[51]ダクト単価!#REF!</definedName>
    <definedName name="丸付属品サイズ">[51]ダクト単価!#REF!</definedName>
    <definedName name="丸付属品種">[51]ダクト単価!#REF!</definedName>
    <definedName name="企画" localSheetId="7">#REF!</definedName>
    <definedName name="企画" localSheetId="13">#REF!</definedName>
    <definedName name="企画">#REF!</definedName>
    <definedName name="危険物" localSheetId="1">#REF!</definedName>
    <definedName name="危険物" localSheetId="7">#REF!</definedName>
    <definedName name="危険物" localSheetId="13">#REF!</definedName>
    <definedName name="危険物">#REF!</definedName>
    <definedName name="基礎ﾃﾞｰﾀ" localSheetId="7">#REF!</definedName>
    <definedName name="基礎ﾃﾞｰﾀ">#REF!</definedName>
    <definedName name="機" localSheetId="1">#REF!</definedName>
    <definedName name="機" localSheetId="13">#REF!</definedName>
    <definedName name="機">#REF!</definedName>
    <definedName name="機器種別">#REF!</definedName>
    <definedName name="休__止">'[52]固定資産 2'!#REF!</definedName>
    <definedName name="給料者賞与" localSheetId="7">#REF!</definedName>
    <definedName name="給料者賞与" localSheetId="13">#REF!</definedName>
    <definedName name="給料者賞与">#REF!</definedName>
    <definedName name="許容電流" localSheetId="7">#REF!</definedName>
    <definedName name="許容電流" localSheetId="13">#REF!</definedName>
    <definedName name="許容電流">#REF!</definedName>
    <definedName name="魚津" localSheetId="7">#REF!</definedName>
    <definedName name="魚津" localSheetId="13">#REF!</definedName>
    <definedName name="魚津">#REF!</definedName>
    <definedName name="凝集槽">[43]加圧浮上!$H$86:$O$109</definedName>
    <definedName name="金型１" localSheetId="7">#REF!</definedName>
    <definedName name="金型１" localSheetId="13">#REF!</definedName>
    <definedName name="金型１">#REF!</definedName>
    <definedName name="金型２" localSheetId="7">#REF!</definedName>
    <definedName name="金型２" localSheetId="13">#REF!</definedName>
    <definedName name="金型２">#REF!</definedName>
    <definedName name="金型３" localSheetId="7">#REF!</definedName>
    <definedName name="金型３" localSheetId="13">#REF!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[53]!繰り返し回数指定</definedName>
    <definedName name="型式" localSheetId="7">#REF!</definedName>
    <definedName name="型式" localSheetId="13">#REF!</definedName>
    <definedName name="型式">#REF!</definedName>
    <definedName name="経費データ" localSheetId="7">#REF!</definedName>
    <definedName name="経費データ">#REF!</definedName>
    <definedName name="計画">'[54]99年4月-1'!$D$6,'[54]99年4月-1'!$D$6,'[54]99年4月-1'!$I$6,'[54]99年4月-1'!$N$6,'[54]99年4月-1'!$S$6,'[54]99年4月-1'!$AH$6,'[54]99年4月-1'!$X$6,'[54]99年4月-1'!$AC$6,'[54]99年4月-1'!$AM$6,'[54]99年4月-1'!$D$6,'[54]99年4月-1'!$I$6,'[54]99年4月-1'!$N$6,'[54]99年4月-1'!$S$6,'[54]99年4月-1'!$AH$6,'[54]99年4月-1'!$X$6</definedName>
    <definedName name="計画表" localSheetId="7">#REF!</definedName>
    <definedName name="計画表" localSheetId="13">#REF!</definedName>
    <definedName name="計画表">#REF!</definedName>
    <definedName name="計画表１" localSheetId="7">#REF!</definedName>
    <definedName name="計画表１" localSheetId="13">#REF!</definedName>
    <definedName name="計画表１">#REF!</definedName>
    <definedName name="計画表２" localSheetId="7">#REF!</definedName>
    <definedName name="計画表２" localSheetId="13">#REF!</definedName>
    <definedName name="計画表２">#REF!</definedName>
    <definedName name="計画表印刷">#REF!</definedName>
    <definedName name="計算結果欄">#REF!</definedName>
    <definedName name="計算結果欄２">#REF!</definedName>
    <definedName name="決裁願い" hidden="1">[55]収支検討表!#REF!</definedName>
    <definedName name="結果表印刷" localSheetId="7">#REF!</definedName>
    <definedName name="結果表印刷" localSheetId="13">#REF!</definedName>
    <definedName name="結果表印刷">#REF!</definedName>
    <definedName name="月別稼働日数" localSheetId="7">#REF!</definedName>
    <definedName name="月別稼働日数" localSheetId="13">#REF!</definedName>
    <definedName name="月別稼働日数">#REF!</definedName>
    <definedName name="月別稼働日数詳細" localSheetId="7">#REF!</definedName>
    <definedName name="月別稼働日数詳細" localSheetId="13">#REF!</definedName>
    <definedName name="月別稼働日数詳細">#REF!</definedName>
    <definedName name="月別詳細印刷">#REF!</definedName>
    <definedName name="建物全般" localSheetId="1">#REF!</definedName>
    <definedName name="建物全般" localSheetId="13">#REF!</definedName>
    <definedName name="建物全般">#REF!</definedName>
    <definedName name="検討">#REF!</definedName>
    <definedName name="検討表">[56]品質事業計画!#REF!</definedName>
    <definedName name="検討表１" localSheetId="7">[5]!検討表１</definedName>
    <definedName name="検討表１" localSheetId="13">[5]!検討表１</definedName>
    <definedName name="検討表１">[0]!検討表１</definedName>
    <definedName name="検討表前" localSheetId="7">[5]!検討表前</definedName>
    <definedName name="検討表前" localSheetId="13">[5]!検討表前</definedName>
    <definedName name="検討表前">[0]!検討表前</definedName>
    <definedName name="見出" localSheetId="7">'[32]予算表(別紙)99'!#REF!</definedName>
    <definedName name="見出" localSheetId="13">'[32]予算表(別紙)99'!#REF!</definedName>
    <definedName name="見出">'[32]予算表(別紙)99'!#REF!</definedName>
    <definedName name="見積書" localSheetId="7" hidden="1">#REF!</definedName>
    <definedName name="見積書" localSheetId="13" hidden="1">#REF!</definedName>
    <definedName name="見積書" hidden="1">#REF!</definedName>
    <definedName name="限界利益PL印刷" localSheetId="7">#REF!</definedName>
    <definedName name="限界利益PL印刷" localSheetId="13">#REF!</definedName>
    <definedName name="限界利益PL印刷">#REF!</definedName>
    <definedName name="個定資産処理ﾘｽﾄ" localSheetId="7">[5]!個定資産処理ﾘｽﾄ</definedName>
    <definedName name="個定資産処理ﾘｽﾄ" localSheetId="13">[5]!個定資産処理ﾘｽﾄ</definedName>
    <definedName name="個定資産処理ﾘｽﾄ">[0]!個定資産処理ﾘｽﾄ</definedName>
    <definedName name="交替制時間表" localSheetId="7">#REF!</definedName>
    <definedName name="交替制時間表" localSheetId="13">#REF!</definedName>
    <definedName name="交替制時間表">#REF!</definedName>
    <definedName name="公害" localSheetId="7">[50]予算比較!#REF!</definedName>
    <definedName name="公害" localSheetId="13">[50]予算比較!#REF!</definedName>
    <definedName name="公害">[50]予算比較!#REF!</definedName>
    <definedName name="好き" localSheetId="7">[5]!好き</definedName>
    <definedName name="好き" localSheetId="13">[5]!好き</definedName>
    <definedName name="好き">[0]!好き</definedName>
    <definedName name="工H64" localSheetId="7">[5]!工H64</definedName>
    <definedName name="工H64" localSheetId="13">[5]!工H64</definedName>
    <definedName name="工H64">[0]!工H64</definedName>
    <definedName name="工HT" localSheetId="7">[5]!工HT</definedName>
    <definedName name="工HT" localSheetId="13">[5]!工HT</definedName>
    <definedName name="工HT">[0]!工HT</definedName>
    <definedName name="工MN" localSheetId="7">[5]!工MN</definedName>
    <definedName name="工MN" localSheetId="13">[5]!工MN</definedName>
    <definedName name="工MN">[0]!工MN</definedName>
    <definedName name="工程代码表" localSheetId="7">#REF!</definedName>
    <definedName name="工程代码表" localSheetId="13">#REF!</definedName>
    <definedName name="工程代码表">#REF!</definedName>
    <definedName name="航空障害･電波等" localSheetId="1">#REF!</definedName>
    <definedName name="航空障害･電波等" localSheetId="7">#REF!</definedName>
    <definedName name="航空障害･電波等" localSheetId="13">#REF!</definedName>
    <definedName name="航空障害･電波等">#REF!</definedName>
    <definedName name="購入明細" localSheetId="7" hidden="1">[55]収支検討表!#REF!</definedName>
    <definedName name="購入明細" hidden="1">[55]収支検討表!#REF!</definedName>
    <definedName name="高圧ガス" localSheetId="1">#REF!</definedName>
    <definedName name="高圧ガス" localSheetId="7">#REF!</definedName>
    <definedName name="高圧ガス" localSheetId="13">#REF!</definedName>
    <definedName name="高圧ガス">#REF!</definedName>
    <definedName name="合計" localSheetId="7">#REF!</definedName>
    <definedName name="合計">#REF!</definedName>
    <definedName name="国語" localSheetId="7">#REF!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1">#REF!</definedName>
    <definedName name="材" localSheetId="13">#REF!</definedName>
    <definedName name="材">#REF!</definedName>
    <definedName name="作責会社名">[22]リスト!#REF!</definedName>
    <definedName name="参事１" localSheetId="7">#REF!</definedName>
    <definedName name="参事１" localSheetId="13">#REF!</definedName>
    <definedName name="参事１">#REF!</definedName>
    <definedName name="参事２" localSheetId="7">#REF!</definedName>
    <definedName name="参事２">#REF!</definedName>
    <definedName name="参事３" localSheetId="7">#REF!</definedName>
    <definedName name="参事３">#REF!</definedName>
    <definedName name="参事４">#REF!</definedName>
    <definedName name="参事５">#REF!</definedName>
    <definedName name="参事６">#REF!</definedName>
    <definedName name="山崎" localSheetId="7">#REF!,#REF!,#REF!,#REF!</definedName>
    <definedName name="山崎" localSheetId="13">#REF!,#REF!,#REF!,#REF!</definedName>
    <definedName name="山崎">#REF!,#REF!,#REF!,#REF!</definedName>
    <definedName name="山田" localSheetId="7">#REF!,#REF!,#REF!,#REF!</definedName>
    <definedName name="山田" localSheetId="13">#REF!,#REF!,#REF!,#REF!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[13]DATA2!$A$1:$F$24</definedName>
    <definedName name="仕様書" localSheetId="7">[5]!仕様書</definedName>
    <definedName name="仕様書" localSheetId="13">[5]!仕様書</definedName>
    <definedName name="仕様書">[0]!仕様書</definedName>
    <definedName name="資金計画" localSheetId="7">#REF!</definedName>
    <definedName name="資金計画" localSheetId="13">#REF!</definedName>
    <definedName name="資金計画">#REF!</definedName>
    <definedName name="事業計画SL換算tab" localSheetId="7">#REF!</definedName>
    <definedName name="事業計画SL換算tab" localSheetId="13">#REF!</definedName>
    <definedName name="事業計画SL換算tab">#REF!</definedName>
    <definedName name="事業計画データ_N年度">[57]TEMPLATE!$A$1:$CV$2</definedName>
    <definedName name="事業計画データ_sorted" localSheetId="7">#REF!</definedName>
    <definedName name="事業計画データ_sorted" localSheetId="13">#REF!</definedName>
    <definedName name="事業計画データ_sorted">#REF!</definedName>
    <definedName name="事業計画データ比較_N年度_selected" localSheetId="7">#REF!</definedName>
    <definedName name="事業計画データ比較_N年度_selected" localSheetId="13">#REF!</definedName>
    <definedName name="事業計画データ比較_N年度_selected">#REF!</definedName>
    <definedName name="事業計画データ比較_selected" localSheetId="7">#REF!</definedName>
    <definedName name="事業計画データ比較_selected" localSheetId="13">#REF!</definedName>
    <definedName name="事業計画データ比較_selected">#REF!</definedName>
    <definedName name="事業計画書式データ">#REF!</definedName>
    <definedName name="自家用電気工作物" localSheetId="1">#REF!</definedName>
    <definedName name="自家用電気工作物" localSheetId="13">#REF!</definedName>
    <definedName name="自家用電気工作物">#REF!</definedName>
    <definedName name="自工場拡散受け2006" localSheetId="7">[5]!自工場拡散受け2006</definedName>
    <definedName name="自工場拡散受け2006" localSheetId="13">[5]!自工場拡散受け2006</definedName>
    <definedName name="自工場拡散受け2006">[0]!自工場拡散受け2006</definedName>
    <definedName name="主事１" localSheetId="7">#REF!</definedName>
    <definedName name="主事１" localSheetId="13">#REF!</definedName>
    <definedName name="主事１">#REF!</definedName>
    <definedName name="主事２" localSheetId="7">#REF!</definedName>
    <definedName name="主事２" localSheetId="13">#REF!</definedName>
    <definedName name="主事２">#REF!</definedName>
    <definedName name="主事３" localSheetId="7">#REF!</definedName>
    <definedName name="主事３" localSheetId="13">#REF!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7">[5]!修正</definedName>
    <definedName name="修正" localSheetId="13">[5]!修正</definedName>
    <definedName name="修正">[0]!修正</definedName>
    <definedName name="修正シート作成Q拡散委託" localSheetId="7">#REF!</definedName>
    <definedName name="修正シート作成Q拡散委託" localSheetId="13">#REF!</definedName>
    <definedName name="修正シート作成Q拡散委託">#REF!</definedName>
    <definedName name="修理工事報告書" localSheetId="7">#REF!</definedName>
    <definedName name="修理工事報告書" localSheetId="13">#REF!</definedName>
    <definedName name="修理工事報告書">#REF!</definedName>
    <definedName name="書式仮置き場所" localSheetId="7">#REF!</definedName>
    <definedName name="書式仮置き場所" localSheetId="13">#REF!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1">#REF!</definedName>
    <definedName name="消防設備" localSheetId="13">#REF!</definedName>
    <definedName name="消防設備">#REF!</definedName>
    <definedName name="照明器具">#REF!</definedName>
    <definedName name="照明率・保守率データ">#REF!</definedName>
    <definedName name="詳細" localSheetId="7">[5]!詳細</definedName>
    <definedName name="詳細" localSheetId="13">[5]!詳細</definedName>
    <definedName name="詳細">[0]!詳細</definedName>
    <definedName name="賞与1" localSheetId="7">#REF!</definedName>
    <definedName name="賞与1" localSheetId="13">#REF!</definedName>
    <definedName name="賞与1">#REF!</definedName>
    <definedName name="賞与2" localSheetId="7">#REF!</definedName>
    <definedName name="賞与2" localSheetId="13">#REF!</definedName>
    <definedName name="賞与2">#REF!</definedName>
    <definedName name="賞与3" localSheetId="7">#REF!</definedName>
    <definedName name="賞与3" localSheetId="13">#REF!</definedName>
    <definedName name="賞与3">#REF!</definedName>
    <definedName name="上期生販在歩留付tab">#REF!</definedName>
    <definedName name="上水道" localSheetId="1">#REF!</definedName>
    <definedName name="上水道" localSheetId="13">#REF!</definedName>
    <definedName name="上水道">#REF!</definedName>
    <definedName name="情報Ｓ">[58]月別人員!#REF!</definedName>
    <definedName name="錠前番号">[22]リスト!#REF!</definedName>
    <definedName name="食堂">'[59](4)設備計画'!#REF!</definedName>
    <definedName name="振動" localSheetId="1">#REF!</definedName>
    <definedName name="振動" localSheetId="7">#REF!</definedName>
    <definedName name="振動" localSheetId="13">#REF!</definedName>
    <definedName name="振動">#REF!</definedName>
    <definedName name="申" localSheetId="1">#REF!</definedName>
    <definedName name="申" localSheetId="7">#REF!</definedName>
    <definedName name="申" localSheetId="13">#REF!</definedName>
    <definedName name="申">#REF!</definedName>
    <definedName name="人員" localSheetId="7">'[60](4)設備計画'!#REF!</definedName>
    <definedName name="人員">'[60](4)設備計画'!#REF!</definedName>
    <definedName name="人員１" localSheetId="7">'[60](4)設備計画'!#REF!</definedName>
    <definedName name="人員１">'[60](4)設備計画'!#REF!</definedName>
    <definedName name="人員データ" localSheetId="7">#REF!</definedName>
    <definedName name="人員データ" localSheetId="13">#REF!</definedName>
    <definedName name="人員データ">#REF!</definedName>
    <definedName name="図" localSheetId="1">#REF!</definedName>
    <definedName name="図" localSheetId="7">#REF!</definedName>
    <definedName name="図" localSheetId="13">#REF!</definedName>
    <definedName name="図">#REF!</definedName>
    <definedName name="図番">#N/A</definedName>
    <definedName name="生産" localSheetId="7">#REF!</definedName>
    <definedName name="生産" localSheetId="13">#REF!</definedName>
    <definedName name="生産">#REF!</definedName>
    <definedName name="生産数0.6" localSheetId="7">#REF!</definedName>
    <definedName name="生産数0.6" localSheetId="13">#REF!</definedName>
    <definedName name="生産数0.6">#REF!</definedName>
    <definedName name="生販在2001組立工場修正tab名称付Q" localSheetId="7">#REF!</definedName>
    <definedName name="生販在2001組立工場修正tab名称付Q" localSheetId="13">#REF!</definedName>
    <definedName name="生販在2001組立工場修正tab名称付Q">#REF!</definedName>
    <definedName name="生販在Q">#REF!</definedName>
    <definedName name="設定時間２" localSheetId="7">[5]!設定時間２</definedName>
    <definedName name="設定時間２" localSheetId="13">[5]!設定時間２</definedName>
    <definedName name="設定時間２">[0]!設定時間２</definedName>
    <definedName name="設定時間３" localSheetId="7">[5]!設定時間３</definedName>
    <definedName name="設定時間３" localSheetId="13">[5]!設定時間３</definedName>
    <definedName name="設定時間３">[0]!設定時間３</definedName>
    <definedName name="設備" localSheetId="7">[10]設備計画!#REF!</definedName>
    <definedName name="設備" localSheetId="13">[10]設備計画!#REF!</definedName>
    <definedName name="設備">[10]設備計画!#REF!</definedName>
    <definedName name="設備１" localSheetId="7">[10]設備計画!#REF!</definedName>
    <definedName name="設備１" localSheetId="13">[10]設備計画!#REF!</definedName>
    <definedName name="設備１">[10]設備計画!#REF!</definedName>
    <definedName name="設備計画99" localSheetId="7">#REF!</definedName>
    <definedName name="設備計画99" localSheetId="13">#REF!</definedName>
    <definedName name="設備計画99">#REF!</definedName>
    <definedName name="設備検討表" localSheetId="7">#REF!</definedName>
    <definedName name="設備検討表" localSheetId="13">#REF!</definedName>
    <definedName name="設備検討表">#REF!</definedName>
    <definedName name="設備投資" localSheetId="7">#REF!</definedName>
    <definedName name="設備投資" localSheetId="13">#REF!</definedName>
    <definedName name="設備投資">#REF!</definedName>
    <definedName name="設備投資_出力用">#REF!</definedName>
    <definedName name="専用水道" localSheetId="1">#REF!</definedName>
    <definedName name="専用水道" localSheetId="13">#REF!</definedName>
    <definedName name="専用水道">#REF!</definedName>
    <definedName name="選択項目1">#REF!</definedName>
    <definedName name="全表印刷">#REF!</definedName>
    <definedName name="全頁印刷">#REF!</definedName>
    <definedName name="組よ" localSheetId="7">[5]!組よ</definedName>
    <definedName name="組よ" localSheetId="13">[5]!組よ</definedName>
    <definedName name="組よ">[0]!組よ</definedName>
    <definedName name="組立" localSheetId="7">'[42](4)設備計画'!#REF!</definedName>
    <definedName name="組立" localSheetId="13">'[42](4)設備計画'!#REF!</definedName>
    <definedName name="組立">'[42](4)設備計画'!#REF!</definedName>
    <definedName name="組立Supply" localSheetId="7">#REF!</definedName>
    <definedName name="組立Supply" localSheetId="13">#REF!</definedName>
    <definedName name="組立Supply">#REF!</definedName>
    <definedName name="組立Supply_注残過剰" localSheetId="7">#REF!</definedName>
    <definedName name="組立Supply_注残過剰" localSheetId="13">#REF!</definedName>
    <definedName name="組立Supply_注残過剰">#REF!</definedName>
    <definedName name="組立加工費" localSheetId="7">#REF!</definedName>
    <definedName name="組立加工費" localSheetId="13">#REF!</definedName>
    <definedName name="組立加工費">#REF!</definedName>
    <definedName name="組立材料費">#REF!</definedName>
    <definedName name="組立能力">#REF!</definedName>
    <definedName name="総括１">'[61]4'!#REF!</definedName>
    <definedName name="総合計">'[59](4)設備計画'!#REF!</definedName>
    <definedName name="総務">'[59](4)設備計画'!#REF!</definedName>
    <definedName name="装置総台数" localSheetId="7">#REF!</definedName>
    <definedName name="装置総台数" localSheetId="13">#REF!</definedName>
    <definedName name="装置総台数">#REF!</definedName>
    <definedName name="騒音" localSheetId="1">#REF!</definedName>
    <definedName name="騒音" localSheetId="7">#REF!</definedName>
    <definedName name="騒音" localSheetId="13">#REF!</definedName>
    <definedName name="騒音">#REF!</definedName>
    <definedName name="第一" localSheetId="7">#REF!</definedName>
    <definedName name="第一">#REF!</definedName>
    <definedName name="第一ﾃﾞｰﾀ">#REF!</definedName>
    <definedName name="第一ﾃﾞｰﾀ86">#REF!</definedName>
    <definedName name="第三">#REF!</definedName>
    <definedName name="第三ﾃﾞｰﾀ">#REF!</definedName>
    <definedName name="第三ﾃﾞｰﾀ86">#REF!</definedName>
    <definedName name="第四">#REF!</definedName>
    <definedName name="第四ﾃﾞｰﾀ">#REF!</definedName>
    <definedName name="第四ﾃﾞｰﾀ86">#REF!</definedName>
    <definedName name="第二">#REF!</definedName>
    <definedName name="第二ﾃﾞｰﾀ">#REF!</definedName>
    <definedName name="第二ﾃﾞｰﾀ86">#REF!</definedName>
    <definedName name="単位">#REF!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1">#REF!</definedName>
    <definedName name="地方条例" localSheetId="13">#REF!</definedName>
    <definedName name="地方条例">#REF!</definedName>
    <definedName name="中間槽">'[44]ﾊﾞｲｵﾎﾟﾘｯｼｬ&amp;MF'!$D$109:$E$123</definedName>
    <definedName name="昼間運転" localSheetId="7">[26]入力data!#REF!</definedName>
    <definedName name="昼間運転" localSheetId="13">[26]入力data!#REF!</definedName>
    <definedName name="昼間運転">[26]入力data!#REF!</definedName>
    <definedName name="賃金1" localSheetId="7">#REF!</definedName>
    <definedName name="賃金1" localSheetId="13">#REF!</definedName>
    <definedName name="賃金1">#REF!</definedName>
    <definedName name="賃金2" localSheetId="7">#REF!</definedName>
    <definedName name="賃金2" localSheetId="13">#REF!</definedName>
    <definedName name="賃金2">#REF!</definedName>
    <definedName name="賃金3" localSheetId="7">#REF!</definedName>
    <definedName name="賃金3" localSheetId="13">#REF!</definedName>
    <definedName name="賃金3">#REF!</definedName>
    <definedName name="通常勤務">#REF!</definedName>
    <definedName name="通信" localSheetId="1">#REF!</definedName>
    <definedName name="通信" localSheetId="13">#REF!</definedName>
    <definedName name="通信">#REF!</definedName>
    <definedName name="電圧降下率">#REF!</definedName>
    <definedName name="電気方式">#REF!</definedName>
    <definedName name="電源仕様">#REF!</definedName>
    <definedName name="電線サイズ">#REF!</definedName>
    <definedName name="砺波" localSheetId="7">[5]!砺波</definedName>
    <definedName name="砺波" localSheetId="13">[5]!砺波</definedName>
    <definedName name="砺波">[0]!砺波</definedName>
    <definedName name="投資" localSheetId="7">[62]月別人員!#REF!</definedName>
    <definedName name="投資" localSheetId="13">[62]月別人員!#REF!</definedName>
    <definedName name="投資">[62]月別人員!#REF!</definedName>
    <definedName name="投資計画一覧" localSheetId="7">[63]月別人員!#REF!</definedName>
    <definedName name="投資計画一覧" localSheetId="13">[63]月別人員!#REF!</definedName>
    <definedName name="投資計画一覧">[63]月別人員!#REF!</definedName>
    <definedName name="道路使用" localSheetId="1">#REF!</definedName>
    <definedName name="道路使用" localSheetId="7">#REF!</definedName>
    <definedName name="道路使用" localSheetId="13">#REF!</definedName>
    <definedName name="道路使用">#REF!</definedName>
    <definedName name="日数時間Ａ">[19]日数時間!$C$7:$J$30</definedName>
    <definedName name="日数時間ＳＣ">[19]日数時間!$P$45:$P$46</definedName>
    <definedName name="任意福利費" localSheetId="7">#REF!</definedName>
    <definedName name="任意福利費" localSheetId="13">#REF!</definedName>
    <definedName name="任意福利費">#REF!</definedName>
    <definedName name="年間事業計画SL換算tab" localSheetId="7">#REF!</definedName>
    <definedName name="年間事業計画SL換算tab" localSheetId="13">#REF!</definedName>
    <definedName name="年間事業計画SL換算tab">#REF!</definedName>
    <definedName name="年間日数時間" localSheetId="7">#REF!</definedName>
    <definedName name="年間日数時間" localSheetId="13">#REF!</definedName>
    <definedName name="年間日数時間">#REF!</definedName>
    <definedName name="年度">#REF!</definedName>
    <definedName name="年度選択">#REF!</definedName>
    <definedName name="能率">#REF!</definedName>
    <definedName name="排水" localSheetId="1">#REF!</definedName>
    <definedName name="排水" localSheetId="13">#REF!</definedName>
    <definedName name="排水">#REF!</definedName>
    <definedName name="排水･下水･水洗" localSheetId="1">#REF!</definedName>
    <definedName name="排水･下水･水洗" localSheetId="13">#REF!</definedName>
    <definedName name="排水･下水･水洗">#REF!</definedName>
    <definedName name="排水設計条件">#REF!</definedName>
    <definedName name="班長１">#REF!</definedName>
    <definedName name="班長２">#REF!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7">[5]!販売明細</definedName>
    <definedName name="販売明細" localSheetId="13">[5]!販売明細</definedName>
    <definedName name="販売明細">[0]!販売明細</definedName>
    <definedName name="盤積算用容量" localSheetId="7">#REF!</definedName>
    <definedName name="盤積算用容量" localSheetId="13">#REF!</definedName>
    <definedName name="盤積算用容量">#REF!</definedName>
    <definedName name="標準99DC">'[37]99標準DC'!$A$5:$G$1099</definedName>
    <definedName name="表構成図" localSheetId="7">#REF!</definedName>
    <definedName name="表構成図" localSheetId="13">#REF!</definedName>
    <definedName name="表構成図">#REF!</definedName>
    <definedName name="表示位置" localSheetId="7">#REF!</definedName>
    <definedName name="表示位置" localSheetId="13">#REF!</definedName>
    <definedName name="表示位置">#REF!</definedName>
    <definedName name="表示管開発" localSheetId="7">'[52]固定資産 2'!#REF!</definedName>
    <definedName name="表示管開発" localSheetId="13">'[52]固定資産 2'!#REF!</definedName>
    <definedName name="表示管開発">'[52]固定資産 2'!#REF!</definedName>
    <definedName name="表示管品技" localSheetId="7">'[52]固定資産 2'!#REF!</definedName>
    <definedName name="表示管品技" localSheetId="13">'[52]固定資産 2'!#REF!</definedName>
    <definedName name="表示管品技">'[52]固定資産 2'!#REF!</definedName>
    <definedName name="表題">#N/A</definedName>
    <definedName name="品種" localSheetId="7">#REF!</definedName>
    <definedName name="品種" localSheetId="13">#REF!</definedName>
    <definedName name="品種">#REF!</definedName>
    <definedName name="布設方式" localSheetId="7">#REF!</definedName>
    <definedName name="布設方式" localSheetId="13">#REF!</definedName>
    <definedName name="布設方式">#REF!</definedName>
    <definedName name="負荷原単位能力出力_クエリ">[64]原単位能力情報!$B$3:$U$47</definedName>
    <definedName name="封止" localSheetId="7">[5]!封止</definedName>
    <definedName name="封止" localSheetId="13">[5]!封止</definedName>
    <definedName name="封止">[0]!封止</definedName>
    <definedName name="封止1" localSheetId="7">[5]!封止1</definedName>
    <definedName name="封止1" localSheetId="13">[5]!封止1</definedName>
    <definedName name="封止1">[0]!封止1</definedName>
    <definedName name="封止2" localSheetId="7">[5]!封止2</definedName>
    <definedName name="封止2" localSheetId="13">[5]!封止2</definedName>
    <definedName name="封止2">[0]!封止2</definedName>
    <definedName name="封止機" localSheetId="7">[5]!封止機</definedName>
    <definedName name="封止機" localSheetId="13">[5]!封止機</definedName>
    <definedName name="封止機">[0]!封止機</definedName>
    <definedName name="副参事１" localSheetId="7">#REF!</definedName>
    <definedName name="副参事１" localSheetId="13">#REF!</definedName>
    <definedName name="副参事１">#REF!</definedName>
    <definedName name="副参事２" localSheetId="7">#REF!</definedName>
    <definedName name="副参事２" localSheetId="13">#REF!</definedName>
    <definedName name="副参事２">#REF!</definedName>
    <definedName name="副参事３" localSheetId="7">#REF!</definedName>
    <definedName name="副参事３" localSheetId="13">#REF!</definedName>
    <definedName name="副参事３">#REF!</definedName>
    <definedName name="副参事４">#REF!</definedName>
    <definedName name="副参事５">#REF!</definedName>
    <definedName name="副参事６">#REF!</definedName>
    <definedName name="福祉">'[59](4)設備計画'!#REF!</definedName>
    <definedName name="福祉１">[65]月別人員!#REF!</definedName>
    <definedName name="福利1" localSheetId="7">#REF!</definedName>
    <definedName name="福利1" localSheetId="13">#REF!</definedName>
    <definedName name="福利1">#REF!</definedName>
    <definedName name="福利2" localSheetId="7">#REF!</definedName>
    <definedName name="福利2" localSheetId="13">#REF!</definedName>
    <definedName name="福利2">#REF!</definedName>
    <definedName name="福利3" localSheetId="7">#REF!</definedName>
    <definedName name="福利3" localSheetId="13">#REF!</definedName>
    <definedName name="福利3">#REF!</definedName>
    <definedName name="分割ＳＴＥＰ５" localSheetId="7">[5]!分割ＳＴＥＰ５</definedName>
    <definedName name="分割ＳＴＥＰ５" localSheetId="13">[5]!分割ＳＴＥＰ５</definedName>
    <definedName name="分割ＳＴＥＰ５">[0]!分割ＳＴＥＰ５</definedName>
    <definedName name="分析表印刷" localSheetId="7">#REF!</definedName>
    <definedName name="分析表印刷" localSheetId="13">#REF!</definedName>
    <definedName name="分析表印刷">#REF!</definedName>
    <definedName name="分類" localSheetId="1">#REF!</definedName>
    <definedName name="分類" localSheetId="7">#REF!</definedName>
    <definedName name="分類" localSheetId="13">#REF!</definedName>
    <definedName name="分類">#REF!</definedName>
    <definedName name="別紙" localSheetId="7">#REF!</definedName>
    <definedName name="別紙">#REF!</definedName>
    <definedName name="別紙印刷">#REF!</definedName>
    <definedName name="変更" localSheetId="7">[5]!変更</definedName>
    <definedName name="変更" localSheetId="13">[5]!変更</definedName>
    <definedName name="変更">[0]!変更</definedName>
    <definedName name="変更前" localSheetId="7">#REF!</definedName>
    <definedName name="変更前" localSheetId="13">#REF!</definedName>
    <definedName name="変更前">#REF!</definedName>
    <definedName name="保守率" localSheetId="7">#REF!</definedName>
    <definedName name="保守率" localSheetId="13">#REF!</definedName>
    <definedName name="保守率">#REF!</definedName>
    <definedName name="法ｼﾌﾄ2" localSheetId="7">#REF!</definedName>
    <definedName name="法ｼﾌﾄ2" localSheetId="13">#REF!</definedName>
    <definedName name="法ｼﾌﾄ2">#REF!</definedName>
    <definedName name="法ｼﾌﾄ3">#REF!</definedName>
    <definedName name="法通常勤務">#REF!</definedName>
    <definedName name="北陸電力提案前">#REF!</definedName>
    <definedName name="明細書">[66]ExpanPlan!#REF!</definedName>
    <definedName name="役務区分" localSheetId="7">#REF!</definedName>
    <definedName name="役務区分" localSheetId="13">#REF!</definedName>
    <definedName name="役務区分">#REF!</definedName>
    <definedName name="予算" localSheetId="7">#REF!</definedName>
    <definedName name="予算" localSheetId="13">#REF!</definedName>
    <definedName name="予算">#REF!</definedName>
    <definedName name="予算単位_ｻﾌﾞ_ﾚｰﾄ">[67]元!$A$1:$G$11883</definedName>
    <definedName name="容量" localSheetId="7">#REF!</definedName>
    <definedName name="容量" localSheetId="13">#REF!</definedName>
    <definedName name="容量">#REF!</definedName>
    <definedName name="溶解度">[43]加圧浮上!$I$77:$P$81</definedName>
    <definedName name="葉" localSheetId="7">'[59](4)設備計画'!#REF!</definedName>
    <definedName name="葉" localSheetId="13">'[59](4)設備計画'!#REF!</definedName>
    <definedName name="葉">'[59](4)設備計画'!#REF!</definedName>
    <definedName name="力率表" localSheetId="7">#REF!</definedName>
    <definedName name="力率表" localSheetId="13">#REF!</definedName>
    <definedName name="力率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9" l="1"/>
  <c r="G18" i="19"/>
  <c r="H18" i="19"/>
  <c r="I18" i="19"/>
  <c r="J18" i="19"/>
  <c r="F19" i="19"/>
  <c r="G19" i="19"/>
  <c r="H19" i="19"/>
  <c r="O19" i="19" s="1"/>
  <c r="I19" i="19"/>
  <c r="J19" i="19"/>
  <c r="F20" i="19"/>
  <c r="G20" i="19"/>
  <c r="L20" i="19" s="1"/>
  <c r="H20" i="19"/>
  <c r="I20" i="19"/>
  <c r="J20" i="19"/>
  <c r="O20" i="19" s="1"/>
  <c r="F21" i="19"/>
  <c r="G21" i="19"/>
  <c r="N21" i="19" s="1"/>
  <c r="H21" i="19"/>
  <c r="I21" i="19"/>
  <c r="J21" i="19"/>
  <c r="O21" i="19" s="1"/>
  <c r="N20" i="19"/>
  <c r="O18" i="19"/>
  <c r="M18" i="19"/>
  <c r="N18" i="19"/>
  <c r="F21" i="18"/>
  <c r="G21" i="18"/>
  <c r="L21" i="18" s="1"/>
  <c r="H21" i="18"/>
  <c r="I21" i="18"/>
  <c r="J21" i="18"/>
  <c r="O21" i="18" s="1"/>
  <c r="AM58" i="9" a="1"/>
  <c r="AF58" i="9" a="1"/>
  <c r="AF58" i="9" s="1"/>
  <c r="F17" i="19" s="1"/>
  <c r="Y58" i="9" a="1"/>
  <c r="Y58" i="9" s="1"/>
  <c r="F17" i="18" s="1"/>
  <c r="R58" i="9" a="1"/>
  <c r="R58" i="9" s="1"/>
  <c r="F17" i="17" s="1"/>
  <c r="M20" i="19" l="1"/>
  <c r="B4" i="19" s="1"/>
  <c r="N19" i="19"/>
  <c r="L21" i="19"/>
  <c r="O13" i="19" s="1"/>
  <c r="M21" i="19"/>
  <c r="A6" i="19" s="1"/>
  <c r="AM58" i="9"/>
  <c r="F17" i="20" s="1"/>
  <c r="I21" i="20"/>
  <c r="G21" i="20"/>
  <c r="J21" i="20"/>
  <c r="H21" i="20"/>
  <c r="F21" i="20"/>
  <c r="I20" i="18"/>
  <c r="H20" i="18"/>
  <c r="J20" i="18"/>
  <c r="G20" i="18"/>
  <c r="F20" i="18"/>
  <c r="J19" i="18"/>
  <c r="I19" i="18"/>
  <c r="G19" i="18"/>
  <c r="F19" i="18"/>
  <c r="H19" i="18"/>
  <c r="I17" i="17"/>
  <c r="J18" i="17"/>
  <c r="H17" i="19"/>
  <c r="G19" i="20"/>
  <c r="H20" i="17"/>
  <c r="G20" i="20"/>
  <c r="G19" i="17"/>
  <c r="J17" i="19"/>
  <c r="F20" i="20"/>
  <c r="F19" i="17"/>
  <c r="I17" i="19"/>
  <c r="H19" i="20"/>
  <c r="H17" i="17"/>
  <c r="J17" i="18"/>
  <c r="G17" i="19"/>
  <c r="J17" i="20"/>
  <c r="F19" i="20"/>
  <c r="I17" i="18"/>
  <c r="I17" i="20"/>
  <c r="J20" i="20"/>
  <c r="J18" i="20"/>
  <c r="J20" i="17"/>
  <c r="H17" i="18"/>
  <c r="H17" i="20"/>
  <c r="M17" i="20" s="1"/>
  <c r="I20" i="20"/>
  <c r="I18" i="20"/>
  <c r="G17" i="17"/>
  <c r="I20" i="17"/>
  <c r="G17" i="18"/>
  <c r="J18" i="18"/>
  <c r="G17" i="20"/>
  <c r="H20" i="20"/>
  <c r="H18" i="20"/>
  <c r="J21" i="17"/>
  <c r="G20" i="17"/>
  <c r="I18" i="17"/>
  <c r="H21" i="17"/>
  <c r="J19" i="17"/>
  <c r="G18" i="17"/>
  <c r="G21" i="17"/>
  <c r="I19" i="17"/>
  <c r="F18" i="17"/>
  <c r="G18" i="18"/>
  <c r="J19" i="20"/>
  <c r="G18" i="20"/>
  <c r="I21" i="17"/>
  <c r="F20" i="17"/>
  <c r="H18" i="17"/>
  <c r="I18" i="18"/>
  <c r="H18" i="18"/>
  <c r="J17" i="17"/>
  <c r="F21" i="17"/>
  <c r="H19" i="17"/>
  <c r="F18" i="18"/>
  <c r="I19" i="20"/>
  <c r="F18" i="20"/>
  <c r="N13" i="19"/>
  <c r="A4" i="19"/>
  <c r="A8" i="19"/>
  <c r="A3" i="19"/>
  <c r="L19" i="19"/>
  <c r="N11" i="19" s="1"/>
  <c r="M19" i="19"/>
  <c r="N12" i="19"/>
  <c r="F12" i="19"/>
  <c r="R12" i="19"/>
  <c r="P12" i="19"/>
  <c r="O12" i="19"/>
  <c r="U12" i="19"/>
  <c r="M12" i="19"/>
  <c r="S12" i="19"/>
  <c r="J12" i="19"/>
  <c r="I12" i="19"/>
  <c r="T12" i="19"/>
  <c r="L12" i="19"/>
  <c r="K12" i="19"/>
  <c r="Q12" i="19"/>
  <c r="H12" i="19"/>
  <c r="G12" i="19"/>
  <c r="C7" i="19"/>
  <c r="C8" i="19"/>
  <c r="C2" i="19"/>
  <c r="C3" i="19"/>
  <c r="C4" i="19"/>
  <c r="C5" i="19"/>
  <c r="C6" i="19"/>
  <c r="O11" i="19"/>
  <c r="H11" i="19"/>
  <c r="D2" i="19"/>
  <c r="D6" i="19"/>
  <c r="D5" i="19"/>
  <c r="D3" i="19"/>
  <c r="D7" i="19"/>
  <c r="D8" i="19"/>
  <c r="D4" i="19"/>
  <c r="P13" i="19"/>
  <c r="A5" i="19"/>
  <c r="A2" i="19"/>
  <c r="B5" i="19"/>
  <c r="K13" i="19"/>
  <c r="B2" i="19"/>
  <c r="A7" i="19"/>
  <c r="L18" i="19"/>
  <c r="B8" i="19"/>
  <c r="S13" i="19"/>
  <c r="B7" i="19"/>
  <c r="F13" i="19"/>
  <c r="M21" i="18"/>
  <c r="N21" i="18"/>
  <c r="J13" i="18" s="1"/>
  <c r="T13" i="18" l="1"/>
  <c r="I11" i="19"/>
  <c r="L11" i="19"/>
  <c r="R13" i="19"/>
  <c r="J11" i="19"/>
  <c r="G11" i="19"/>
  <c r="R11" i="19"/>
  <c r="B6" i="19"/>
  <c r="T13" i="19"/>
  <c r="Q13" i="19"/>
  <c r="S11" i="19"/>
  <c r="K11" i="19"/>
  <c r="Q11" i="19"/>
  <c r="I13" i="19"/>
  <c r="T11" i="19"/>
  <c r="U13" i="19"/>
  <c r="L13" i="19"/>
  <c r="B3" i="19"/>
  <c r="M11" i="19"/>
  <c r="F11" i="19"/>
  <c r="G13" i="19"/>
  <c r="L21" i="20"/>
  <c r="P11" i="19"/>
  <c r="J13" i="19"/>
  <c r="M13" i="19"/>
  <c r="H13" i="19"/>
  <c r="U11" i="19"/>
  <c r="M21" i="20"/>
  <c r="O20" i="18"/>
  <c r="L20" i="18"/>
  <c r="N21" i="20"/>
  <c r="I13" i="20" s="1"/>
  <c r="G13" i="20"/>
  <c r="O19" i="17"/>
  <c r="O20" i="17"/>
  <c r="N19" i="18"/>
  <c r="O21" i="20"/>
  <c r="M20" i="18"/>
  <c r="B8" i="18" s="1"/>
  <c r="L18" i="18"/>
  <c r="L17" i="17"/>
  <c r="L19" i="18"/>
  <c r="O17" i="18"/>
  <c r="N20" i="18"/>
  <c r="O18" i="17"/>
  <c r="O19" i="18"/>
  <c r="M20" i="20"/>
  <c r="N19" i="20"/>
  <c r="N17" i="20"/>
  <c r="N17" i="19"/>
  <c r="N19" i="17"/>
  <c r="M17" i="19"/>
  <c r="M19" i="18"/>
  <c r="L20" i="20"/>
  <c r="M18" i="17"/>
  <c r="N18" i="17"/>
  <c r="N18" i="20"/>
  <c r="O18" i="20"/>
  <c r="M20" i="17"/>
  <c r="L18" i="20"/>
  <c r="N20" i="17"/>
  <c r="L21" i="17"/>
  <c r="M17" i="17"/>
  <c r="N18" i="18"/>
  <c r="U10" i="18" s="1"/>
  <c r="O17" i="20"/>
  <c r="E8" i="20" s="1"/>
  <c r="L19" i="17"/>
  <c r="M21" i="17"/>
  <c r="M18" i="20"/>
  <c r="N21" i="17"/>
  <c r="N17" i="17"/>
  <c r="L17" i="19"/>
  <c r="O19" i="20"/>
  <c r="O21" i="17"/>
  <c r="O17" i="19"/>
  <c r="O18" i="18"/>
  <c r="N17" i="18"/>
  <c r="L17" i="18"/>
  <c r="L19" i="20"/>
  <c r="M17" i="18"/>
  <c r="L17" i="20"/>
  <c r="O20" i="20"/>
  <c r="L20" i="17"/>
  <c r="N20" i="20"/>
  <c r="M18" i="18"/>
  <c r="M19" i="20"/>
  <c r="L18" i="17"/>
  <c r="M19" i="17"/>
  <c r="O17" i="17"/>
  <c r="P10" i="19"/>
  <c r="N10" i="19"/>
  <c r="F10" i="19"/>
  <c r="J10" i="19"/>
  <c r="H10" i="19"/>
  <c r="U10" i="19"/>
  <c r="M10" i="19"/>
  <c r="K10" i="19"/>
  <c r="R10" i="19"/>
  <c r="Q10" i="19"/>
  <c r="T10" i="19"/>
  <c r="L10" i="19"/>
  <c r="S10" i="19"/>
  <c r="I10" i="19"/>
  <c r="O10" i="19"/>
  <c r="G10" i="19"/>
  <c r="H13" i="18"/>
  <c r="G13" i="18"/>
  <c r="R13" i="18"/>
  <c r="A5" i="18"/>
  <c r="A6" i="18"/>
  <c r="A8" i="18"/>
  <c r="A3" i="18"/>
  <c r="A7" i="18"/>
  <c r="A4" i="18"/>
  <c r="A2" i="18"/>
  <c r="M13" i="18"/>
  <c r="P13" i="18"/>
  <c r="L13" i="18"/>
  <c r="O13" i="18"/>
  <c r="U13" i="18"/>
  <c r="S13" i="18"/>
  <c r="F13" i="18"/>
  <c r="I13" i="18"/>
  <c r="N13" i="18"/>
  <c r="Q13" i="18"/>
  <c r="K13" i="18"/>
  <c r="O13" i="20" l="1"/>
  <c r="P12" i="18"/>
  <c r="A6" i="20"/>
  <c r="T10" i="18"/>
  <c r="B4" i="18"/>
  <c r="B5" i="18"/>
  <c r="U13" i="20"/>
  <c r="T13" i="20"/>
  <c r="D3" i="17"/>
  <c r="C4" i="17"/>
  <c r="K13" i="20"/>
  <c r="L13" i="20"/>
  <c r="P13" i="20"/>
  <c r="J13" i="20"/>
  <c r="A2" i="20"/>
  <c r="F13" i="20"/>
  <c r="S13" i="20"/>
  <c r="R13" i="20"/>
  <c r="B2" i="17"/>
  <c r="Q11" i="18"/>
  <c r="Q13" i="20"/>
  <c r="B7" i="18"/>
  <c r="N13" i="20"/>
  <c r="H13" i="20"/>
  <c r="M13" i="20"/>
  <c r="R9" i="17"/>
  <c r="J11" i="18"/>
  <c r="A8" i="20"/>
  <c r="A7" i="20"/>
  <c r="A4" i="20"/>
  <c r="A5" i="20"/>
  <c r="R11" i="18"/>
  <c r="I10" i="20"/>
  <c r="A3" i="20"/>
  <c r="F13" i="17"/>
  <c r="S12" i="18"/>
  <c r="H12" i="18"/>
  <c r="G12" i="18"/>
  <c r="I12" i="18"/>
  <c r="S11" i="18"/>
  <c r="M12" i="18"/>
  <c r="Q12" i="18"/>
  <c r="U11" i="18"/>
  <c r="U12" i="18"/>
  <c r="F11" i="18"/>
  <c r="K12" i="18"/>
  <c r="N11" i="18"/>
  <c r="T12" i="18"/>
  <c r="O11" i="18"/>
  <c r="O12" i="18"/>
  <c r="R12" i="18"/>
  <c r="N12" i="18"/>
  <c r="G11" i="18"/>
  <c r="B6" i="18"/>
  <c r="L11" i="18"/>
  <c r="H11" i="18"/>
  <c r="B3" i="18"/>
  <c r="F12" i="18"/>
  <c r="J12" i="18"/>
  <c r="M11" i="18"/>
  <c r="P11" i="18"/>
  <c r="O9" i="17"/>
  <c r="B2" i="18"/>
  <c r="K11" i="18"/>
  <c r="I11" i="18"/>
  <c r="L12" i="18"/>
  <c r="T11" i="18"/>
  <c r="E8" i="19"/>
  <c r="F10" i="17"/>
  <c r="H11" i="20"/>
  <c r="D8" i="17"/>
  <c r="D5" i="17"/>
  <c r="R10" i="20"/>
  <c r="D4" i="17"/>
  <c r="H9" i="20"/>
  <c r="D2" i="17"/>
  <c r="D6" i="17"/>
  <c r="D7" i="17"/>
  <c r="Q10" i="20"/>
  <c r="O12" i="17"/>
  <c r="F11" i="17"/>
  <c r="I12" i="20"/>
  <c r="E5" i="20"/>
  <c r="R9" i="19"/>
  <c r="B6" i="17"/>
  <c r="E2" i="20"/>
  <c r="B7" i="17"/>
  <c r="E7" i="20"/>
  <c r="S10" i="20"/>
  <c r="G10" i="20"/>
  <c r="F10" i="20"/>
  <c r="N10" i="20"/>
  <c r="B5" i="17"/>
  <c r="J10" i="20"/>
  <c r="G11" i="20"/>
  <c r="Q9" i="17"/>
  <c r="C5" i="18"/>
  <c r="C8" i="18"/>
  <c r="C2" i="18"/>
  <c r="C6" i="18"/>
  <c r="C4" i="18"/>
  <c r="C7" i="18"/>
  <c r="C3" i="18"/>
  <c r="K10" i="20"/>
  <c r="E4" i="20"/>
  <c r="K9" i="17"/>
  <c r="D6" i="20"/>
  <c r="R10" i="17"/>
  <c r="R11" i="20"/>
  <c r="K11" i="20"/>
  <c r="S11" i="20"/>
  <c r="I9" i="17"/>
  <c r="G13" i="17"/>
  <c r="R13" i="17"/>
  <c r="U11" i="20"/>
  <c r="D3" i="20"/>
  <c r="H9" i="17"/>
  <c r="O10" i="18"/>
  <c r="P11" i="20"/>
  <c r="M9" i="17"/>
  <c r="F9" i="17"/>
  <c r="G12" i="17"/>
  <c r="L11" i="20"/>
  <c r="U9" i="17"/>
  <c r="P13" i="17"/>
  <c r="K10" i="18"/>
  <c r="N11" i="20"/>
  <c r="T9" i="17"/>
  <c r="D8" i="20"/>
  <c r="R10" i="18"/>
  <c r="E6" i="17"/>
  <c r="F10" i="18"/>
  <c r="E4" i="19"/>
  <c r="P10" i="18"/>
  <c r="Q12" i="17"/>
  <c r="E5" i="19"/>
  <c r="I11" i="20"/>
  <c r="D4" i="20"/>
  <c r="I11" i="17"/>
  <c r="C4" i="20"/>
  <c r="Q10" i="18"/>
  <c r="J10" i="18"/>
  <c r="U10" i="17"/>
  <c r="D2" i="20"/>
  <c r="I10" i="17"/>
  <c r="D7" i="20"/>
  <c r="G10" i="18"/>
  <c r="H10" i="17"/>
  <c r="S10" i="17"/>
  <c r="L10" i="18"/>
  <c r="C6" i="20"/>
  <c r="Q11" i="20"/>
  <c r="N10" i="18"/>
  <c r="D5" i="20"/>
  <c r="H10" i="18"/>
  <c r="Q13" i="17"/>
  <c r="M10" i="17"/>
  <c r="J10" i="17"/>
  <c r="S10" i="18"/>
  <c r="J11" i="20"/>
  <c r="F11" i="20"/>
  <c r="D7" i="18"/>
  <c r="I10" i="18"/>
  <c r="G11" i="17"/>
  <c r="S13" i="17"/>
  <c r="E2" i="17"/>
  <c r="E3" i="17"/>
  <c r="E5" i="17"/>
  <c r="R11" i="17"/>
  <c r="J11" i="17"/>
  <c r="H13" i="17"/>
  <c r="J13" i="17"/>
  <c r="J12" i="20"/>
  <c r="K13" i="17"/>
  <c r="N13" i="17"/>
  <c r="B4" i="17"/>
  <c r="S9" i="20"/>
  <c r="T10" i="20"/>
  <c r="H10" i="20"/>
  <c r="E6" i="20"/>
  <c r="F12" i="20"/>
  <c r="O11" i="17"/>
  <c r="T11" i="17"/>
  <c r="P9" i="17"/>
  <c r="O13" i="17"/>
  <c r="I9" i="19"/>
  <c r="J12" i="17"/>
  <c r="F9" i="19"/>
  <c r="N11" i="17"/>
  <c r="L12" i="17"/>
  <c r="L13" i="17"/>
  <c r="N9" i="19"/>
  <c r="O10" i="20"/>
  <c r="S11" i="17"/>
  <c r="G9" i="17"/>
  <c r="K12" i="17"/>
  <c r="M13" i="17"/>
  <c r="U12" i="17"/>
  <c r="T13" i="17"/>
  <c r="I12" i="17"/>
  <c r="E2" i="19"/>
  <c r="P9" i="20"/>
  <c r="M10" i="20"/>
  <c r="P10" i="20"/>
  <c r="E3" i="20"/>
  <c r="S9" i="17"/>
  <c r="H11" i="17"/>
  <c r="B3" i="17"/>
  <c r="B8" i="17"/>
  <c r="M10" i="18"/>
  <c r="U13" i="17"/>
  <c r="M11" i="17"/>
  <c r="L11" i="17"/>
  <c r="L10" i="20"/>
  <c r="I13" i="17"/>
  <c r="R12" i="17"/>
  <c r="N12" i="17"/>
  <c r="E7" i="19"/>
  <c r="I9" i="20"/>
  <c r="U10" i="20"/>
  <c r="N9" i="17"/>
  <c r="J9" i="17"/>
  <c r="L9" i="17"/>
  <c r="Q11" i="17"/>
  <c r="P9" i="19"/>
  <c r="K9" i="20"/>
  <c r="C8" i="20"/>
  <c r="O12" i="20"/>
  <c r="M9" i="20"/>
  <c r="E3" i="19"/>
  <c r="J9" i="19"/>
  <c r="U9" i="20"/>
  <c r="D4" i="18"/>
  <c r="A7" i="17"/>
  <c r="Q9" i="19"/>
  <c r="E6" i="19"/>
  <c r="M9" i="19"/>
  <c r="F9" i="20"/>
  <c r="K11" i="17"/>
  <c r="C3" i="17"/>
  <c r="F12" i="17"/>
  <c r="U9" i="19"/>
  <c r="N9" i="20"/>
  <c r="R12" i="20"/>
  <c r="P11" i="17"/>
  <c r="U11" i="17"/>
  <c r="K12" i="20"/>
  <c r="N12" i="20"/>
  <c r="A3" i="17"/>
  <c r="A5" i="17"/>
  <c r="P10" i="17"/>
  <c r="G9" i="19"/>
  <c r="S9" i="19"/>
  <c r="J9" i="20"/>
  <c r="Q9" i="20"/>
  <c r="C3" i="20"/>
  <c r="S12" i="20"/>
  <c r="G12" i="20"/>
  <c r="A4" i="17"/>
  <c r="A8" i="17"/>
  <c r="B6" i="20"/>
  <c r="B2" i="20"/>
  <c r="H12" i="20"/>
  <c r="R9" i="18"/>
  <c r="S9" i="18"/>
  <c r="O9" i="18"/>
  <c r="F9" i="18"/>
  <c r="J9" i="18"/>
  <c r="U9" i="18"/>
  <c r="L9" i="18"/>
  <c r="K9" i="18"/>
  <c r="G9" i="18"/>
  <c r="H9" i="18"/>
  <c r="Q9" i="18"/>
  <c r="T9" i="18"/>
  <c r="M9" i="18"/>
  <c r="N9" i="18"/>
  <c r="I9" i="18"/>
  <c r="P9" i="18"/>
  <c r="T12" i="17"/>
  <c r="K9" i="19"/>
  <c r="O9" i="19"/>
  <c r="R9" i="20"/>
  <c r="G9" i="20"/>
  <c r="C2" i="20"/>
  <c r="T12" i="20"/>
  <c r="P12" i="20"/>
  <c r="E8" i="17"/>
  <c r="B5" i="20"/>
  <c r="C5" i="20"/>
  <c r="M12" i="17"/>
  <c r="P12" i="17"/>
  <c r="N10" i="17"/>
  <c r="L9" i="19"/>
  <c r="H9" i="19"/>
  <c r="L9" i="20"/>
  <c r="O9" i="20"/>
  <c r="C7" i="20"/>
  <c r="T11" i="20"/>
  <c r="O11" i="20"/>
  <c r="M12" i="20"/>
  <c r="Q12" i="20"/>
  <c r="A6" i="17"/>
  <c r="B4" i="20"/>
  <c r="A2" i="17"/>
  <c r="L12" i="20"/>
  <c r="H12" i="17"/>
  <c r="Q10" i="17"/>
  <c r="L10" i="17"/>
  <c r="G10" i="17"/>
  <c r="S12" i="17"/>
  <c r="T9" i="19"/>
  <c r="T9" i="20"/>
  <c r="M11" i="20"/>
  <c r="U12" i="20"/>
  <c r="E4" i="17"/>
  <c r="E6" i="18"/>
  <c r="E3" i="18"/>
  <c r="E5" i="18"/>
  <c r="E4" i="18"/>
  <c r="E2" i="18"/>
  <c r="E8" i="18"/>
  <c r="E7" i="18"/>
  <c r="B8" i="20"/>
  <c r="B7" i="20"/>
  <c r="B3" i="20"/>
  <c r="D8" i="18"/>
  <c r="D6" i="18"/>
  <c r="D3" i="18"/>
  <c r="C8" i="17"/>
  <c r="C2" i="17"/>
  <c r="C6" i="17"/>
  <c r="C7" i="17"/>
  <c r="C5" i="17"/>
  <c r="D2" i="18"/>
  <c r="T10" i="17"/>
  <c r="K10" i="17"/>
  <c r="O10" i="17"/>
  <c r="D5" i="18"/>
  <c r="E7" i="17"/>
  <c r="CF24" i="9" l="1"/>
  <c r="CF25" i="9"/>
  <c r="CF26" i="9"/>
  <c r="CF27" i="9"/>
  <c r="CF28" i="9"/>
  <c r="CF29" i="9"/>
  <c r="CF30" i="9"/>
  <c r="CF31" i="9"/>
  <c r="CF32" i="9"/>
  <c r="CF33" i="9"/>
  <c r="CF34" i="9"/>
  <c r="CF35" i="9"/>
  <c r="CF36" i="9"/>
  <c r="CF37" i="9"/>
  <c r="CF38" i="9"/>
  <c r="CF39" i="9"/>
  <c r="CF40" i="9"/>
  <c r="CF41" i="9"/>
  <c r="CF42" i="9"/>
  <c r="CF43" i="9"/>
  <c r="CF44" i="9"/>
  <c r="CF45" i="9"/>
  <c r="CF46" i="9"/>
  <c r="CF47" i="9"/>
  <c r="CF48" i="9"/>
  <c r="CF49" i="9"/>
  <c r="CF50" i="9"/>
  <c r="CF23" i="9"/>
  <c r="K65" i="9"/>
  <c r="K59" i="9"/>
  <c r="K66" i="9" s="1"/>
  <c r="K73" i="9" s="1"/>
  <c r="O59" i="9"/>
  <c r="O66" i="9" s="1"/>
  <c r="N59" i="9"/>
  <c r="N66" i="9" s="1"/>
  <c r="N73" i="9" s="1"/>
  <c r="M59" i="9"/>
  <c r="M66" i="9" s="1"/>
  <c r="L59" i="9"/>
  <c r="L66" i="9" s="1"/>
  <c r="L73" i="9" s="1"/>
  <c r="L58" i="9"/>
  <c r="L65" i="9" s="1"/>
  <c r="J54" i="9"/>
  <c r="K54" i="9"/>
  <c r="L54" i="9"/>
  <c r="M54" i="9"/>
  <c r="N54" i="9"/>
  <c r="O54" i="9"/>
  <c r="A23" i="9"/>
  <c r="AQ54" i="9"/>
  <c r="AR54" i="9"/>
  <c r="AS54" i="9"/>
  <c r="AT54" i="9"/>
  <c r="AU54" i="9"/>
  <c r="AV54" i="9"/>
  <c r="AW54" i="9"/>
  <c r="AX54" i="9"/>
  <c r="O73" i="9" l="1"/>
  <c r="M73" i="9"/>
  <c r="P66" i="9"/>
  <c r="M55" i="9"/>
  <c r="O55" i="9"/>
  <c r="K55" i="9"/>
  <c r="P54" i="9"/>
  <c r="G57" i="9" a="1"/>
  <c r="H65" i="9" s="1"/>
  <c r="P73" i="9" l="1"/>
  <c r="AI26" i="16"/>
  <c r="I65" i="9"/>
  <c r="H66" i="9"/>
  <c r="H63" i="9"/>
  <c r="H64" i="9"/>
  <c r="G57" i="9"/>
  <c r="H57" i="9" s="1"/>
  <c r="H62" i="9"/>
  <c r="H61" i="9"/>
  <c r="H58" i="9"/>
  <c r="H59" i="9"/>
  <c r="H60" i="9"/>
  <c r="O62" i="9"/>
  <c r="O69" i="9" s="1"/>
  <c r="N62" i="9"/>
  <c r="M62" i="9"/>
  <c r="M69" i="9" s="1"/>
  <c r="L62" i="9"/>
  <c r="K62" i="9"/>
  <c r="K69" i="9" s="1"/>
  <c r="O61" i="9"/>
  <c r="O68" i="9" s="1"/>
  <c r="N61" i="9"/>
  <c r="M61" i="9"/>
  <c r="M68" i="9" s="1"/>
  <c r="L61" i="9"/>
  <c r="K61" i="9"/>
  <c r="K68" i="9" s="1"/>
  <c r="O60" i="9"/>
  <c r="O67" i="9" s="1"/>
  <c r="N60" i="9"/>
  <c r="M60" i="9"/>
  <c r="M67" i="9" s="1"/>
  <c r="L60" i="9"/>
  <c r="K60" i="9"/>
  <c r="K67" i="9" s="1"/>
  <c r="O58" i="9"/>
  <c r="N58" i="9"/>
  <c r="N65" i="9" s="1"/>
  <c r="M58" i="9"/>
  <c r="A27" i="9"/>
  <c r="A31" i="9" s="1"/>
  <c r="A35" i="9" s="1"/>
  <c r="A39" i="9" s="1"/>
  <c r="A43" i="9" s="1"/>
  <c r="A47" i="9" s="1"/>
  <c r="A22" i="9"/>
  <c r="M65" i="9" l="1"/>
  <c r="O65" i="9"/>
  <c r="O76" i="9"/>
  <c r="M74" i="9"/>
  <c r="L69" i="9"/>
  <c r="L68" i="9"/>
  <c r="L75" i="9" s="1"/>
  <c r="L67" i="9"/>
  <c r="L74" i="9" s="1"/>
  <c r="N67" i="9"/>
  <c r="N74" i="9" s="1"/>
  <c r="O74" i="9"/>
  <c r="N69" i="9"/>
  <c r="N76" i="9" s="1"/>
  <c r="N72" i="9"/>
  <c r="N68" i="9"/>
  <c r="N75" i="9" s="1"/>
  <c r="AI22" i="16"/>
  <c r="I61" i="9"/>
  <c r="AI23" i="16"/>
  <c r="I62" i="9"/>
  <c r="AI25" i="16"/>
  <c r="I64" i="9"/>
  <c r="AI24" i="16"/>
  <c r="I63" i="9"/>
  <c r="AI27" i="16"/>
  <c r="I66" i="9"/>
  <c r="AI20" i="16"/>
  <c r="I59" i="9"/>
  <c r="AI19" i="16"/>
  <c r="I58" i="9"/>
  <c r="AI18" i="16"/>
  <c r="I57" i="9"/>
  <c r="AI21" i="16"/>
  <c r="I60" i="9"/>
  <c r="L72" i="9"/>
  <c r="K72" i="9"/>
  <c r="K75" i="9"/>
  <c r="K74" i="9"/>
  <c r="K76" i="9"/>
  <c r="O72" i="9" l="1"/>
  <c r="M72" i="9"/>
  <c r="P65" i="9"/>
  <c r="P74" i="9"/>
  <c r="M76" i="9"/>
  <c r="L76" i="9"/>
  <c r="O75" i="9"/>
  <c r="M75" i="9"/>
  <c r="N77" i="9"/>
  <c r="P67" i="9"/>
  <c r="I67" i="9"/>
  <c r="P69" i="9"/>
  <c r="P68" i="9"/>
  <c r="O77" i="9" l="1"/>
  <c r="O78" i="9" s="1"/>
  <c r="P76" i="9"/>
  <c r="M77" i="9"/>
  <c r="P75" i="9"/>
  <c r="K77" i="9"/>
  <c r="K78" i="9" s="1"/>
  <c r="P72" i="9"/>
  <c r="L77" i="9"/>
  <c r="M78" i="9" l="1"/>
  <c r="P77" i="9"/>
  <c r="K79" i="9"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<sst xmlns="http://schemas.openxmlformats.org/spreadsheetml/2006/main" count="740" uniqueCount="475">
  <si>
    <t>工事計画書</t>
    <rPh sb="0" eb="2">
      <t>コウジ</t>
    </rPh>
    <rPh sb="2" eb="4">
      <t>ケイカク</t>
    </rPh>
    <rPh sb="4" eb="5">
      <t>ショ</t>
    </rPh>
    <phoneticPr fontId="4"/>
  </si>
  <si>
    <t>提出日</t>
    <rPh sb="0" eb="2">
      <t>テイシュツ</t>
    </rPh>
    <rPh sb="2" eb="3">
      <t>ビ</t>
    </rPh>
    <phoneticPr fontId="4"/>
  </si>
  <si>
    <t>施工会社名</t>
    <rPh sb="0" eb="2">
      <t>セコウ</t>
    </rPh>
    <rPh sb="2" eb="4">
      <t>カイシャ</t>
    </rPh>
    <rPh sb="4" eb="5">
      <t>メイ</t>
    </rPh>
    <phoneticPr fontId="4"/>
  </si>
  <si>
    <t>責任者</t>
    <rPh sb="0" eb="3">
      <t>セキニンシャ</t>
    </rPh>
    <phoneticPr fontId="4"/>
  </si>
  <si>
    <t>工事名称</t>
    <phoneticPr fontId="4"/>
  </si>
  <si>
    <t>関連
届出</t>
    <rPh sb="0" eb="2">
      <t>カンレン</t>
    </rPh>
    <rPh sb="3" eb="5">
      <t>トドケデ</t>
    </rPh>
    <phoneticPr fontId="4"/>
  </si>
  <si>
    <t>①高所作業</t>
    <rPh sb="1" eb="5">
      <t>コウショサギョウ</t>
    </rPh>
    <phoneticPr fontId="4"/>
  </si>
  <si>
    <t>②電気工事作業</t>
    <rPh sb="1" eb="5">
      <t>デンキコウジ</t>
    </rPh>
    <rPh sb="5" eb="7">
      <t>サギョウ</t>
    </rPh>
    <phoneticPr fontId="4"/>
  </si>
  <si>
    <t>③挟まれ
設備試運転</t>
    <rPh sb="1" eb="2">
      <t>ハサ</t>
    </rPh>
    <rPh sb="5" eb="7">
      <t>セツビ</t>
    </rPh>
    <rPh sb="7" eb="10">
      <t>シウンテン</t>
    </rPh>
    <phoneticPr fontId="4"/>
  </si>
  <si>
    <t>④火気取扱い作業</t>
    <rPh sb="1" eb="3">
      <t>カキ</t>
    </rPh>
    <rPh sb="3" eb="4">
      <t>ト</t>
    </rPh>
    <rPh sb="4" eb="5">
      <t>アツカ</t>
    </rPh>
    <rPh sb="6" eb="8">
      <t>サギョウ</t>
    </rPh>
    <phoneticPr fontId="4"/>
  </si>
  <si>
    <t>着手許可</t>
    <rPh sb="0" eb="2">
      <t>チャクシュ</t>
    </rPh>
    <rPh sb="2" eb="4">
      <t>キョカ</t>
    </rPh>
    <phoneticPr fontId="4"/>
  </si>
  <si>
    <t>関係部門</t>
    <rPh sb="0" eb="4">
      <t>カンケイブモン</t>
    </rPh>
    <phoneticPr fontId="4"/>
  </si>
  <si>
    <t>発注部門</t>
    <rPh sb="0" eb="2">
      <t>ハッチュウ</t>
    </rPh>
    <rPh sb="2" eb="4">
      <t>ブモン</t>
    </rPh>
    <phoneticPr fontId="4"/>
  </si>
  <si>
    <t>施工会社</t>
    <rPh sb="0" eb="2">
      <t>セコウ</t>
    </rPh>
    <rPh sb="2" eb="4">
      <t>カイシャ</t>
    </rPh>
    <phoneticPr fontId="4"/>
  </si>
  <si>
    <t>係長</t>
    <rPh sb="0" eb="2">
      <t>カカリチョウ</t>
    </rPh>
    <phoneticPr fontId="4"/>
  </si>
  <si>
    <t>担当者</t>
    <rPh sb="0" eb="3">
      <t>タントウシャ</t>
    </rPh>
    <phoneticPr fontId="4"/>
  </si>
  <si>
    <t>予定工期</t>
    <phoneticPr fontId="4"/>
  </si>
  <si>
    <t>⑤酸欠作業</t>
    <rPh sb="1" eb="3">
      <t>サンケツ</t>
    </rPh>
    <rPh sb="3" eb="5">
      <t>サギョウ</t>
    </rPh>
    <phoneticPr fontId="4"/>
  </si>
  <si>
    <t>⑥重量物取扱い
作業</t>
    <rPh sb="1" eb="4">
      <t>ジュウリョウブツ</t>
    </rPh>
    <rPh sb="4" eb="5">
      <t>ト</t>
    </rPh>
    <rPh sb="5" eb="6">
      <t>アツカ</t>
    </rPh>
    <rPh sb="8" eb="10">
      <t>サギョウ</t>
    </rPh>
    <phoneticPr fontId="4"/>
  </si>
  <si>
    <t>⑦天井内/火災
報知器近接作業</t>
    <rPh sb="1" eb="3">
      <t>テンジョウ</t>
    </rPh>
    <rPh sb="3" eb="4">
      <t>ナイ</t>
    </rPh>
    <rPh sb="5" eb="7">
      <t>カサイ</t>
    </rPh>
    <rPh sb="8" eb="10">
      <t>ホウチ</t>
    </rPh>
    <rPh sb="10" eb="11">
      <t>ウツワ</t>
    </rPh>
    <rPh sb="11" eb="13">
      <t>キンセツ</t>
    </rPh>
    <rPh sb="13" eb="15">
      <t>サギョウ</t>
    </rPh>
    <phoneticPr fontId="4"/>
  </si>
  <si>
    <t>⑧防災監視盤
保守登録 依頼表</t>
    <rPh sb="12" eb="14">
      <t>イライ</t>
    </rPh>
    <phoneticPr fontId="4"/>
  </si>
  <si>
    <t>作業日</t>
    <rPh sb="0" eb="2">
      <t>サギョウ</t>
    </rPh>
    <rPh sb="2" eb="3">
      <t>ビ</t>
    </rPh>
    <phoneticPr fontId="4"/>
  </si>
  <si>
    <t>作業時間</t>
    <rPh sb="0" eb="2">
      <t>サギョウ</t>
    </rPh>
    <rPh sb="2" eb="4">
      <t>ジカン</t>
    </rPh>
    <phoneticPr fontId="4"/>
  </si>
  <si>
    <t>工事エリア範囲</t>
    <rPh sb="0" eb="2">
      <t>コウジ</t>
    </rPh>
    <rPh sb="5" eb="7">
      <t>ハンイ</t>
    </rPh>
    <phoneticPr fontId="4"/>
  </si>
  <si>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4"/>
  </si>
  <si>
    <t>作業人員</t>
    <rPh sb="0" eb="2">
      <t>サギョウ</t>
    </rPh>
    <rPh sb="2" eb="4">
      <t>ジンイン</t>
    </rPh>
    <phoneticPr fontId="4"/>
  </si>
  <si>
    <t>作業内容</t>
    <rPh sb="0" eb="2">
      <t>サギョウ</t>
    </rPh>
    <rPh sb="2" eb="4">
      <t>ナイヨウ</t>
    </rPh>
    <phoneticPr fontId="4"/>
  </si>
  <si>
    <t>届出・危険作業</t>
    <rPh sb="3" eb="5">
      <t>キケン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</si>
  <si>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</si>
  <si>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</si>
  <si>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</si>
  <si>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</si>
  <si>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</si>
  <si>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棟</t>
    <rPh sb="0" eb="1">
      <t>トウ</t>
    </rPh>
    <phoneticPr fontId="4"/>
  </si>
  <si>
    <t>階</t>
    <rPh sb="0" eb="1">
      <t>カイ</t>
    </rPh>
    <phoneticPr fontId="4"/>
  </si>
  <si>
    <t>X</t>
    <phoneticPr fontId="4"/>
  </si>
  <si>
    <t>Y</t>
    <phoneticPr fontId="4"/>
  </si>
  <si>
    <t>高所</t>
    <rPh sb="0" eb="2">
      <t>コウショ</t>
    </rPh>
    <phoneticPr fontId="4"/>
  </si>
  <si>
    <t>感電</t>
    <rPh sb="0" eb="2">
      <t>カンデン</t>
    </rPh>
    <phoneticPr fontId="4"/>
  </si>
  <si>
    <t>ロック</t>
    <phoneticPr fontId="4"/>
  </si>
  <si>
    <t>火気</t>
    <rPh sb="0" eb="2">
      <t>カキ</t>
    </rPh>
    <phoneticPr fontId="4"/>
  </si>
  <si>
    <t>酸欠</t>
    <rPh sb="0" eb="2">
      <t>サンケツ</t>
    </rPh>
    <phoneticPr fontId="4"/>
  </si>
  <si>
    <t>重量</t>
    <rPh sb="0" eb="2">
      <t>ジュウリョウ</t>
    </rPh>
    <phoneticPr fontId="4"/>
  </si>
  <si>
    <t>天井</t>
    <rPh sb="0" eb="2">
      <t>テンジョウ</t>
    </rPh>
    <phoneticPr fontId="4"/>
  </si>
  <si>
    <t>防災</t>
    <rPh sb="0" eb="2">
      <t>ボウサイ</t>
    </rPh>
    <phoneticPr fontId="4"/>
  </si>
  <si>
    <t>～</t>
    <phoneticPr fontId="1"/>
  </si>
  <si>
    <t>名</t>
    <rPh sb="0" eb="1">
      <t>メイ</t>
    </rPh>
    <phoneticPr fontId="4"/>
  </si>
  <si>
    <t>　</t>
  </si>
  <si>
    <t>＊実績は赤ボールペンで記入すること</t>
    <rPh sb="1" eb="3">
      <t>ジッセキ</t>
    </rPh>
    <rPh sb="4" eb="5">
      <t>アカ</t>
    </rPh>
    <rPh sb="11" eb="13">
      <t>キニュウ</t>
    </rPh>
    <phoneticPr fontId="4"/>
  </si>
  <si>
    <t>プライムプラネットエナジー＆ソリューションズ株式会社</t>
    <rPh sb="22" eb="26">
      <t>カブシキガイシャ</t>
    </rPh>
    <phoneticPr fontId="4"/>
  </si>
  <si>
    <t>工事依頼部署</t>
    <phoneticPr fontId="4"/>
  </si>
  <si>
    <t>分類</t>
    <phoneticPr fontId="4"/>
  </si>
  <si>
    <t>～</t>
    <phoneticPr fontId="4"/>
  </si>
  <si>
    <t>※開始日</t>
    <rPh sb="1" eb="4">
      <t>カイシビ</t>
    </rPh>
    <phoneticPr fontId="4"/>
  </si>
  <si>
    <t>※終了日</t>
    <rPh sb="1" eb="4">
      <t>シュウリョウビ</t>
    </rPh>
    <phoneticPr fontId="4"/>
  </si>
  <si>
    <t>年</t>
    <rPh sb="0" eb="1">
      <t>ネン</t>
    </rPh>
    <phoneticPr fontId="4"/>
  </si>
  <si>
    <t>月</t>
    <rPh sb="0" eb="1">
      <t>ゲツ</t>
    </rPh>
    <phoneticPr fontId="4"/>
  </si>
  <si>
    <t>火</t>
    <rPh sb="0" eb="1">
      <t>カ</t>
    </rPh>
    <phoneticPr fontId="4"/>
  </si>
  <si>
    <t>水</t>
    <rPh sb="0" eb="1">
      <t>スイ</t>
    </rPh>
    <phoneticPr fontId="4"/>
  </si>
  <si>
    <t>木</t>
    <rPh sb="0" eb="1">
      <t>モク</t>
    </rPh>
    <phoneticPr fontId="4"/>
  </si>
  <si>
    <t>金</t>
    <rPh sb="0" eb="1">
      <t>キン</t>
    </rPh>
    <phoneticPr fontId="4"/>
  </si>
  <si>
    <t>土</t>
    <rPh sb="0" eb="1">
      <t>ド</t>
    </rPh>
    <phoneticPr fontId="4"/>
  </si>
  <si>
    <t>日</t>
    <rPh sb="0" eb="1">
      <t>ニチ</t>
    </rPh>
    <phoneticPr fontId="4"/>
  </si>
  <si>
    <t>H</t>
    <phoneticPr fontId="1"/>
  </si>
  <si>
    <t>O</t>
    <phoneticPr fontId="1"/>
  </si>
  <si>
    <t>フロアー</t>
    <phoneticPr fontId="1"/>
  </si>
  <si>
    <t>1X</t>
    <phoneticPr fontId="1"/>
  </si>
  <si>
    <t>1Y</t>
    <phoneticPr fontId="1"/>
  </si>
  <si>
    <t>2X</t>
    <phoneticPr fontId="1"/>
  </si>
  <si>
    <t>2Y</t>
    <phoneticPr fontId="1"/>
  </si>
  <si>
    <t>A</t>
    <phoneticPr fontId="1"/>
  </si>
  <si>
    <t>B</t>
    <phoneticPr fontId="1"/>
  </si>
  <si>
    <t>C</t>
    <phoneticPr fontId="1"/>
  </si>
  <si>
    <t>D</t>
    <phoneticPr fontId="1"/>
  </si>
  <si>
    <t>E</t>
    <phoneticPr fontId="1"/>
  </si>
  <si>
    <t>F</t>
    <phoneticPr fontId="1"/>
  </si>
  <si>
    <t>G</t>
    <phoneticPr fontId="1"/>
  </si>
  <si>
    <t>I</t>
    <phoneticPr fontId="1"/>
  </si>
  <si>
    <t>J</t>
    <phoneticPr fontId="1"/>
  </si>
  <si>
    <t>K</t>
    <phoneticPr fontId="1"/>
  </si>
  <si>
    <t>L</t>
    <phoneticPr fontId="1"/>
  </si>
  <si>
    <t>M</t>
    <phoneticPr fontId="1"/>
  </si>
  <si>
    <t>N</t>
    <phoneticPr fontId="1"/>
  </si>
  <si>
    <t>P</t>
    <phoneticPr fontId="1"/>
  </si>
  <si>
    <t>Q</t>
    <phoneticPr fontId="1"/>
  </si>
  <si>
    <t>↓数字変換</t>
    <rPh sb="1" eb="3">
      <t>スウジ</t>
    </rPh>
    <rPh sb="3" eb="5">
      <t>ヘンカン</t>
    </rPh>
    <phoneticPr fontId="1"/>
  </si>
  <si>
    <t>①</t>
    <phoneticPr fontId="1"/>
  </si>
  <si>
    <t>X最小値</t>
    <rPh sb="1" eb="4">
      <t>サイショウチ</t>
    </rPh>
    <phoneticPr fontId="1"/>
  </si>
  <si>
    <t>Y最小値</t>
    <phoneticPr fontId="1"/>
  </si>
  <si>
    <t>X最大値</t>
    <rPh sb="1" eb="4">
      <t>サイダイチ</t>
    </rPh>
    <phoneticPr fontId="1"/>
  </si>
  <si>
    <t>Y最大値</t>
    <rPh sb="2" eb="3">
      <t>ダイ</t>
    </rPh>
    <phoneticPr fontId="1"/>
  </si>
  <si>
    <t>ア</t>
    <phoneticPr fontId="1"/>
  </si>
  <si>
    <t>イ</t>
    <phoneticPr fontId="1"/>
  </si>
  <si>
    <t>ウ</t>
    <phoneticPr fontId="1"/>
  </si>
  <si>
    <t>ケ</t>
    <phoneticPr fontId="1"/>
  </si>
  <si>
    <t>サ</t>
    <phoneticPr fontId="1"/>
  </si>
  <si>
    <t>タ</t>
    <phoneticPr fontId="1"/>
  </si>
  <si>
    <t>エ</t>
    <phoneticPr fontId="1"/>
  </si>
  <si>
    <t>オ</t>
    <phoneticPr fontId="1"/>
  </si>
  <si>
    <t>カ</t>
    <phoneticPr fontId="1"/>
  </si>
  <si>
    <t>キ</t>
    <phoneticPr fontId="1"/>
  </si>
  <si>
    <t>ク</t>
    <phoneticPr fontId="1"/>
  </si>
  <si>
    <t>コ</t>
    <phoneticPr fontId="1"/>
  </si>
  <si>
    <t>シ</t>
    <phoneticPr fontId="1"/>
  </si>
  <si>
    <t>ス</t>
    <phoneticPr fontId="1"/>
  </si>
  <si>
    <t>セ</t>
    <phoneticPr fontId="1"/>
  </si>
  <si>
    <t>ソ</t>
    <phoneticPr fontId="1"/>
  </si>
  <si>
    <t>チ</t>
    <phoneticPr fontId="1"/>
  </si>
  <si>
    <t>ツ</t>
    <phoneticPr fontId="1"/>
  </si>
  <si>
    <t>テ</t>
    <phoneticPr fontId="1"/>
  </si>
  <si>
    <t>屋外施設記号</t>
    <rPh sb="0" eb="2">
      <t>ヤガイ</t>
    </rPh>
    <rPh sb="2" eb="4">
      <t>シセツ</t>
    </rPh>
    <rPh sb="4" eb="6">
      <t>キゴウ</t>
    </rPh>
    <phoneticPr fontId="1"/>
  </si>
  <si>
    <t>カタカナ変換</t>
    <rPh sb="4" eb="6">
      <t>ヘンカン</t>
    </rPh>
    <phoneticPr fontId="1"/>
  </si>
  <si>
    <t>ー西神研究棟</t>
    <phoneticPr fontId="1"/>
  </si>
  <si>
    <t>ー信頼性試験棟</t>
    <phoneticPr fontId="1"/>
  </si>
  <si>
    <t>ー危険物置場</t>
    <phoneticPr fontId="1"/>
  </si>
  <si>
    <t>ー消火ポンプ室</t>
    <phoneticPr fontId="1"/>
  </si>
  <si>
    <t>ーメーター小屋</t>
    <phoneticPr fontId="1"/>
  </si>
  <si>
    <t>ー西神守衛室</t>
    <phoneticPr fontId="1"/>
  </si>
  <si>
    <t>ー排水施設</t>
    <phoneticPr fontId="1"/>
  </si>
  <si>
    <t>ー受水槽</t>
    <phoneticPr fontId="1"/>
  </si>
  <si>
    <t>ーL廃タンク</t>
    <phoneticPr fontId="1"/>
  </si>
  <si>
    <t>ー液体窒素タンク</t>
    <phoneticPr fontId="1"/>
  </si>
  <si>
    <t>ー分類廃棄物置場</t>
    <phoneticPr fontId="1"/>
  </si>
  <si>
    <t>ー倉庫</t>
    <phoneticPr fontId="1"/>
  </si>
  <si>
    <t>ー従業員駐車場</t>
    <phoneticPr fontId="1"/>
  </si>
  <si>
    <t>ー来客者駐車場</t>
    <phoneticPr fontId="1"/>
  </si>
  <si>
    <t>ー西側道路</t>
    <phoneticPr fontId="1"/>
  </si>
  <si>
    <t>ー北側道路</t>
    <phoneticPr fontId="1"/>
  </si>
  <si>
    <t>ー東側道路</t>
    <phoneticPr fontId="1"/>
  </si>
  <si>
    <t>ー南側道路</t>
    <phoneticPr fontId="1"/>
  </si>
  <si>
    <t>ー正面ロータリー</t>
    <phoneticPr fontId="1"/>
  </si>
  <si>
    <t>ーその他（緑地）</t>
    <phoneticPr fontId="1"/>
  </si>
  <si>
    <t>ア</t>
    <phoneticPr fontId="1"/>
  </si>
  <si>
    <t>イ</t>
    <phoneticPr fontId="1"/>
  </si>
  <si>
    <t>ウ</t>
    <phoneticPr fontId="1"/>
  </si>
  <si>
    <t>エ</t>
    <phoneticPr fontId="1"/>
  </si>
  <si>
    <t>オ</t>
    <phoneticPr fontId="1"/>
  </si>
  <si>
    <t>カ</t>
    <phoneticPr fontId="1"/>
  </si>
  <si>
    <t>キ</t>
    <phoneticPr fontId="1"/>
  </si>
  <si>
    <t>ク</t>
    <phoneticPr fontId="1"/>
  </si>
  <si>
    <t>↓データ有り</t>
    <rPh sb="4" eb="5">
      <t>ア</t>
    </rPh>
    <phoneticPr fontId="1"/>
  </si>
  <si>
    <t>※提出〆切：火曜までに翌週分を提出ください
※黄色セル、赤字欄の入力をお願いします</t>
    <rPh sb="23" eb="24">
      <t>キ</t>
    </rPh>
    <rPh sb="24" eb="25">
      <t>イロ</t>
    </rPh>
    <rPh sb="28" eb="30">
      <t>アカジ</t>
    </rPh>
    <rPh sb="30" eb="31">
      <t>ラン</t>
    </rPh>
    <rPh sb="32" eb="34">
      <t>ニュウリョク</t>
    </rPh>
    <rPh sb="36" eb="37">
      <t>ネガ</t>
    </rPh>
    <phoneticPr fontId="4"/>
  </si>
  <si>
    <t>工事分類</t>
    <rPh sb="0" eb="2">
      <t>コウジ</t>
    </rPh>
    <rPh sb="2" eb="4">
      <t>ブンルイ</t>
    </rPh>
    <phoneticPr fontId="4"/>
  </si>
  <si>
    <t>計画工事</t>
    <rPh sb="0" eb="2">
      <t>ケイカク</t>
    </rPh>
    <rPh sb="2" eb="4">
      <t>コウジ</t>
    </rPh>
    <phoneticPr fontId="4"/>
  </si>
  <si>
    <t>メンテ工事</t>
    <rPh sb="3" eb="5">
      <t>コウジ</t>
    </rPh>
    <phoneticPr fontId="4"/>
  </si>
  <si>
    <t>緊急/変更</t>
    <rPh sb="0" eb="2">
      <t>キンキュウ</t>
    </rPh>
    <rPh sb="3" eb="5">
      <t>ヘンコウ</t>
    </rPh>
    <phoneticPr fontId="4"/>
  </si>
  <si>
    <t>※選択してください</t>
    <rPh sb="1" eb="3">
      <t>センタク</t>
    </rPh>
    <phoneticPr fontId="4"/>
  </si>
  <si>
    <t>R</t>
    <phoneticPr fontId="4"/>
  </si>
  <si>
    <t>X軸　変換</t>
    <rPh sb="1" eb="2">
      <t>ジク</t>
    </rPh>
    <rPh sb="3" eb="5">
      <t>ヘンカン</t>
    </rPh>
    <phoneticPr fontId="1"/>
  </si>
  <si>
    <t>Y軸　変換</t>
    <rPh sb="1" eb="2">
      <t>ジク</t>
    </rPh>
    <rPh sb="3" eb="5">
      <t>ヘンカン</t>
    </rPh>
    <phoneticPr fontId="4"/>
  </si>
  <si>
    <t>↓入力値</t>
    <rPh sb="1" eb="4">
      <t>ニュウリョクチ</t>
    </rPh>
    <phoneticPr fontId="4"/>
  </si>
  <si>
    <t>F</t>
    <phoneticPr fontId="4"/>
  </si>
  <si>
    <t>1X</t>
    <phoneticPr fontId="4"/>
  </si>
  <si>
    <t>1Y</t>
    <phoneticPr fontId="4"/>
  </si>
  <si>
    <t>2X</t>
    <phoneticPr fontId="4"/>
  </si>
  <si>
    <t>2Y</t>
    <phoneticPr fontId="4"/>
  </si>
  <si>
    <t>1F↓入力値</t>
    <rPh sb="3" eb="6">
      <t>ニュウリョクチ</t>
    </rPh>
    <phoneticPr fontId="4"/>
  </si>
  <si>
    <t>2F↓入力値</t>
    <rPh sb="3" eb="6">
      <t>ニュウリョクチ</t>
    </rPh>
    <phoneticPr fontId="4"/>
  </si>
  <si>
    <t>3F↓入力値</t>
    <rPh sb="3" eb="6">
      <t>ニュウリョクチ</t>
    </rPh>
    <phoneticPr fontId="4"/>
  </si>
  <si>
    <t>4F↓入力値</t>
    <rPh sb="3" eb="6">
      <t>ニュウリョクチ</t>
    </rPh>
    <phoneticPr fontId="4"/>
  </si>
  <si>
    <t>→</t>
    <phoneticPr fontId="1"/>
  </si>
  <si>
    <t>⑤</t>
    <phoneticPr fontId="1"/>
  </si>
  <si>
    <t>④</t>
    <phoneticPr fontId="1"/>
  </si>
  <si>
    <t>③</t>
    <phoneticPr fontId="1"/>
  </si>
  <si>
    <t>②</t>
    <phoneticPr fontId="1"/>
  </si>
  <si>
    <t>火気使用許可申請書</t>
    <phoneticPr fontId="1"/>
  </si>
  <si>
    <t>殿</t>
    <rPh sb="0" eb="1">
      <t>ドノ</t>
    </rPh>
    <phoneticPr fontId="1"/>
  </si>
  <si>
    <t>防火管理者
許可印</t>
    <phoneticPr fontId="1"/>
  </si>
  <si>
    <t>プライムプラネットエナジー＆ソリューションズ㈱</t>
  </si>
  <si>
    <r>
      <t xml:space="preserve">  </t>
    </r>
    <r>
      <rPr>
        <sz val="10.5"/>
        <color rgb="FF000000"/>
        <rFont val="Times New Roman"/>
        <family val="1"/>
      </rPr>
      <t>西神地区　防火管理者</t>
    </r>
    <r>
      <rPr>
        <sz val="10.5"/>
        <color rgb="FF000000"/>
        <rFont val="Century"/>
        <family val="1"/>
      </rPr>
      <t xml:space="preserve"> </t>
    </r>
    <r>
      <rPr>
        <sz val="10.5"/>
        <color rgb="FF000000"/>
        <rFont val="Times New Roman"/>
        <family val="1"/>
      </rPr>
      <t>殿</t>
    </r>
  </si>
  <si>
    <t>但し、下記事項を遵守願います。</t>
  </si>
  <si>
    <t xml:space="preserve">
月　　日　</t>
    <rPh sb="2" eb="3">
      <t>ツキ</t>
    </rPh>
    <rPh sb="5" eb="6">
      <t>ヒ</t>
    </rPh>
    <phoneticPr fontId="1"/>
  </si>
  <si>
    <t xml:space="preserve"> 所属（部門）</t>
    <phoneticPr fontId="1"/>
  </si>
  <si>
    <t>火気使用申請前に行うことがら、火花を発生させない</t>
    <phoneticPr fontId="1"/>
  </si>
  <si>
    <r>
      <t xml:space="preserve"> </t>
    </r>
    <r>
      <rPr>
        <sz val="10"/>
        <color rgb="FF000000"/>
        <rFont val="ＭＳ Ｐ明朝"/>
        <family val="1"/>
        <charset val="128"/>
      </rPr>
      <t>部署</t>
    </r>
    <r>
      <rPr>
        <sz val="10"/>
        <color rgb="FF000000"/>
        <rFont val="ＭＳ 明朝"/>
        <family val="1"/>
        <charset val="128"/>
      </rPr>
      <t>（課）</t>
    </r>
    <rPh sb="1" eb="3">
      <t>ブショ</t>
    </rPh>
    <rPh sb="4" eb="5">
      <t>カ</t>
    </rPh>
    <phoneticPr fontId="1"/>
  </si>
  <si>
    <t>工法・工具を検討し、結果を申請書へ記入すること</t>
    <phoneticPr fontId="1"/>
  </si>
  <si>
    <t>使用部署責任者</t>
    <phoneticPr fontId="1"/>
  </si>
  <si>
    <t>印</t>
    <rPh sb="0" eb="1">
      <t>イン</t>
    </rPh>
    <phoneticPr fontId="1"/>
  </si>
  <si>
    <r>
      <t xml:space="preserve"> </t>
    </r>
    <r>
      <rPr>
        <sz val="11"/>
        <color rgb="FF000000"/>
        <rFont val="ＭＳ 明朝"/>
        <family val="1"/>
        <charset val="128"/>
      </rPr>
      <t>下記内容の工事におきまして、火気を使用しますので申請致します。</t>
    </r>
    <phoneticPr fontId="1"/>
  </si>
  <si>
    <r>
      <t xml:space="preserve"> </t>
    </r>
    <r>
      <rPr>
        <sz val="11"/>
        <color rgb="FF000000"/>
        <rFont val="ＭＳ 明朝"/>
        <family val="1"/>
        <charset val="128"/>
      </rPr>
      <t>尚、使用に際しましては、定められた事柄を遵守し、爆発・火災防止は</t>
    </r>
    <phoneticPr fontId="1"/>
  </si>
  <si>
    <t>火気使用責任者</t>
  </si>
  <si>
    <t>施工会社名</t>
  </si>
  <si>
    <t>施工責任者名</t>
  </si>
  <si>
    <r>
      <t>火気内容</t>
    </r>
    <r>
      <rPr>
        <sz val="11"/>
        <color rgb="FF000000"/>
        <rFont val="Century"/>
        <family val="1"/>
      </rPr>
      <t>(</t>
    </r>
    <r>
      <rPr>
        <sz val="11"/>
        <color rgb="FF000000"/>
        <rFont val="Times New Roman"/>
        <family val="1"/>
      </rPr>
      <t>種類</t>
    </r>
    <r>
      <rPr>
        <sz val="11"/>
        <color rgb="FF000000"/>
        <rFont val="Century"/>
        <family val="1"/>
      </rPr>
      <t>)</t>
    </r>
  </si>
  <si>
    <t>工事名称と概要</t>
  </si>
  <si>
    <r>
      <t xml:space="preserve"> </t>
    </r>
    <r>
      <rPr>
        <sz val="10"/>
        <color rgb="FF000000"/>
        <rFont val="ＭＳ Ｐ明朝"/>
        <family val="1"/>
        <charset val="128"/>
      </rPr>
      <t>名称</t>
    </r>
    <rPh sb="1" eb="3">
      <t>メイショウ</t>
    </rPh>
    <phoneticPr fontId="1"/>
  </si>
  <si>
    <r>
      <t xml:space="preserve"> </t>
    </r>
    <r>
      <rPr>
        <sz val="10"/>
        <color rgb="FF000000"/>
        <rFont val="ＭＳ Ｐ明朝"/>
        <family val="1"/>
        <charset val="128"/>
      </rPr>
      <t>概要</t>
    </r>
    <rPh sb="1" eb="3">
      <t>ガイヨウ</t>
    </rPh>
    <phoneticPr fontId="1"/>
  </si>
  <si>
    <t>使用場所</t>
  </si>
  <si>
    <t>使用時間</t>
  </si>
  <si>
    <t>00月00日 (月曜日)00時00分 から</t>
    <phoneticPr fontId="1"/>
  </si>
  <si>
    <r>
      <t>(1</t>
    </r>
    <r>
      <rPr>
        <sz val="11"/>
        <color rgb="FF000000"/>
        <rFont val="ＭＳ 明朝"/>
        <family val="1"/>
        <charset val="128"/>
      </rPr>
      <t>日を越える場合、</t>
    </r>
    <phoneticPr fontId="1"/>
  </si>
  <si>
    <t>00月00日 (金曜日)00時00分 まで</t>
    <phoneticPr fontId="1"/>
  </si>
  <si>
    <r>
      <rPr>
        <sz val="10"/>
        <color rgb="FF000000"/>
        <rFont val="ＭＳ 明朝"/>
        <family val="1"/>
        <charset val="128"/>
      </rPr>
      <t>別途計画書提出</t>
    </r>
    <r>
      <rPr>
        <sz val="10"/>
        <color rgb="FF000000"/>
        <rFont val="Century"/>
        <family val="1"/>
      </rPr>
      <t>)</t>
    </r>
    <phoneticPr fontId="1"/>
  </si>
  <si>
    <t>火災に対する措置等</t>
  </si>
  <si>
    <t>消火器・水バケツ用意、可燃物の除去</t>
  </si>
  <si>
    <t>火花を発生させない
工法・工具の検討結果</t>
    <phoneticPr fontId="1"/>
  </si>
  <si>
    <t>防火管理者</t>
  </si>
  <si>
    <r>
      <t xml:space="preserve">    </t>
    </r>
    <r>
      <rPr>
        <sz val="10.5"/>
        <color rgb="FF000000"/>
        <rFont val="ＭＳ 明朝"/>
        <family val="1"/>
        <charset val="128"/>
      </rPr>
      <t>月</t>
    </r>
    <r>
      <rPr>
        <sz val="10.5"/>
        <color rgb="FF000000"/>
        <rFont val="Century"/>
        <family val="1"/>
      </rPr>
      <t xml:space="preserve">    </t>
    </r>
    <r>
      <rPr>
        <sz val="10.5"/>
        <color rgb="FF000000"/>
        <rFont val="ＭＳ 明朝"/>
        <family val="1"/>
        <charset val="128"/>
      </rPr>
      <t>日</t>
    </r>
    <phoneticPr fontId="1"/>
  </si>
  <si>
    <r>
      <rPr>
        <sz val="10.5"/>
        <color rgb="FF000000"/>
        <rFont val="游ゴシック"/>
        <family val="1"/>
        <charset val="128"/>
      </rPr>
      <t>腕章</t>
    </r>
    <r>
      <rPr>
        <sz val="10.5"/>
        <color rgb="FF000000"/>
        <rFont val="Century"/>
        <family val="1"/>
      </rPr>
      <t xml:space="preserve">
No.</t>
    </r>
    <phoneticPr fontId="1"/>
  </si>
  <si>
    <t>印</t>
    <phoneticPr fontId="1"/>
  </si>
  <si>
    <t>文書番号</t>
    <rPh sb="0" eb="2">
      <t>ブンショ</t>
    </rPh>
    <rPh sb="2" eb="4">
      <t>バンゴウ</t>
    </rPh>
    <phoneticPr fontId="4"/>
  </si>
  <si>
    <t>全頁</t>
    <rPh sb="0" eb="1">
      <t>ゼン</t>
    </rPh>
    <rPh sb="1" eb="2">
      <t>ページ</t>
    </rPh>
    <phoneticPr fontId="4"/>
  </si>
  <si>
    <t>頁</t>
    <rPh sb="0" eb="1">
      <t>ページ</t>
    </rPh>
    <phoneticPr fontId="4"/>
  </si>
  <si>
    <t>改正履歴</t>
    <rPh sb="0" eb="2">
      <t>カイセイ</t>
    </rPh>
    <rPh sb="2" eb="4">
      <t>リレキ</t>
    </rPh>
    <phoneticPr fontId="4"/>
  </si>
  <si>
    <t>改正日</t>
    <rPh sb="0" eb="2">
      <t>カイセイ</t>
    </rPh>
    <rPh sb="2" eb="3">
      <t>ヒ</t>
    </rPh>
    <phoneticPr fontId="4"/>
  </si>
  <si>
    <t>改正内容</t>
    <rPh sb="0" eb="2">
      <t>カイセイ</t>
    </rPh>
    <rPh sb="2" eb="4">
      <t>ナイヨウ</t>
    </rPh>
    <phoneticPr fontId="4"/>
  </si>
  <si>
    <t>改訂者</t>
    <rPh sb="0" eb="2">
      <t>カイテイ</t>
    </rPh>
    <rPh sb="2" eb="3">
      <t>シャ</t>
    </rPh>
    <phoneticPr fontId="4"/>
  </si>
  <si>
    <t>承認</t>
    <rPh sb="0" eb="2">
      <t>ショウニン</t>
    </rPh>
    <phoneticPr fontId="4"/>
  </si>
  <si>
    <t>制定</t>
    <rPh sb="0" eb="2">
      <t>セイテイ</t>
    </rPh>
    <phoneticPr fontId="4"/>
  </si>
  <si>
    <t>改正</t>
    <rPh sb="0" eb="2">
      <t>カイセイ</t>
    </rPh>
    <phoneticPr fontId="4"/>
  </si>
  <si>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</si>
  <si>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</si>
  <si>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</si>
  <si>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</si>
  <si>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</si>
  <si>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建屋・エリア：</t>
    <rPh sb="0" eb="2">
      <t>タテヤ</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</si>
  <si>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</si>
  <si>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</si>
  <si>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</si>
  <si>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</si>
  <si>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</si>
  <si>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</si>
  <si>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</si>
  <si>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</si>
  <si>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保護具</t>
    <rPh sb="0" eb="2">
      <t>ホゴ</t>
    </rPh>
    <rPh sb="2" eb="3">
      <t>グ</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</si>
  <si>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</si>
  <si>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</si>
  <si>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</si>
  <si>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</si>
  <si>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</si>
  <si>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</si>
  <si>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</si>
  <si>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</si>
  <si>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</si>
  <si>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</si>
  <si>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</si>
  <si>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</si>
  <si>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</si>
  <si>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</si>
  <si>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</si>
  <si>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</si>
  <si>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</si>
  <si>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</si>
  <si>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</si>
  <si>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</si>
  <si>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</si>
  <si>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</si>
  <si>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</si>
  <si>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</si>
  <si>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</si>
  <si>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</si>
  <si>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</si>
  <si>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</si>
  <si>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</si>
  <si>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</si>
  <si>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</si>
  <si>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</si>
  <si>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</si>
  <si>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</si>
  <si>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</si>
  <si>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</si>
  <si>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</si>
  <si>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</si>
  <si>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 xml:space="preserve">  リスク対策書  </t>
    <rPh sb="5" eb="8">
      <t>タイサクショ</t>
    </rPh>
    <phoneticPr fontId="4"/>
  </si>
  <si>
    <t>元請会社</t>
    <phoneticPr fontId="4"/>
  </si>
  <si>
    <t>元請会社
工事
安全責任者</t>
    <rPh sb="0" eb="2">
      <t>モトウケ</t>
    </rPh>
    <rPh sb="2" eb="4">
      <t>カイシャ</t>
    </rPh>
    <rPh sb="5" eb="7">
      <t>コウジ</t>
    </rPh>
    <rPh sb="8" eb="10">
      <t>アンゼン</t>
    </rPh>
    <rPh sb="10" eb="13">
      <t>セキニンシャ</t>
    </rPh>
    <phoneticPr fontId="4"/>
  </si>
  <si>
    <t>作業日：</t>
    <phoneticPr fontId="4"/>
  </si>
  <si>
    <t>　　 　   年 　    月  　   日</t>
  </si>
  <si>
    <t>＊高所作業     有 ・ 無
＊火気使用     有 ・ 無
(危険物施設･火気使用制限場所) 
                    有 ・ 無
＊火気監視者</t>
    <phoneticPr fontId="4"/>
  </si>
  <si>
    <t>エリア：</t>
    <phoneticPr fontId="82"/>
  </si>
  <si>
    <t>PPES
責任者</t>
    <rPh sb="5" eb="8">
      <t>セキニンシャ</t>
    </rPh>
    <phoneticPr fontId="4"/>
  </si>
  <si>
    <t>PPES
立会者</t>
    <rPh sb="5" eb="8">
      <t>タチアイシャ</t>
    </rPh>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</si>
  <si>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</si>
  <si>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</si>
  <si>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</si>
  <si>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</si>
  <si>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</si>
  <si>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</si>
  <si>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その他</t>
    <rPh sb="2" eb="3">
      <t>タ</t>
    </rPh>
    <phoneticPr fontId="4"/>
  </si>
  <si>
    <t>6  8   10  12  14  16  18  20  22</t>
    <phoneticPr fontId="4"/>
  </si>
  <si>
    <t>【留意点】</t>
    <phoneticPr fontId="4"/>
  </si>
  <si>
    <t>安全作業イメージ図</t>
    <phoneticPr fontId="4"/>
  </si>
  <si>
    <t>PPES責任者のコメント</t>
    <rPh sb="4" eb="7">
      <t>セキニンシャ</t>
    </rPh>
    <phoneticPr fontId="4"/>
  </si>
  <si>
    <r>
      <t>1．工事</t>
    </r>
    <r>
      <rPr>
        <sz val="11"/>
        <color rgb="FFFF0000"/>
        <rFont val="ＭＳ Ｐゴシック"/>
        <family val="3"/>
        <charset val="128"/>
      </rPr>
      <t>前週の火曜までに</t>
    </r>
    <r>
      <rPr>
        <sz val="11"/>
        <color theme="1"/>
        <rFont val="游ゴシック"/>
        <family val="2"/>
        <charset val="128"/>
        <scheme val="minor"/>
      </rPr>
      <t>工事安全責任者が作成する</t>
    </r>
    <rPh sb="4" eb="6">
      <t>ゼンシュウ</t>
    </rPh>
    <rPh sb="7" eb="9">
      <t>カヨウ</t>
    </rPh>
    <phoneticPr fontId="4"/>
  </si>
  <si>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4"/>
  </si>
  <si>
    <t>*作業中上記以外の危険と思われる作業が発生した場合は、作業を中断し、</t>
    <rPh sb="1" eb="4">
      <t>サギョウチュウ</t>
    </rPh>
    <rPh sb="4" eb="6">
      <t>ジョウキ</t>
    </rPh>
    <rPh sb="6" eb="8">
      <t>イガイ</t>
    </rPh>
    <rPh sb="9" eb="11">
      <t>キケン</t>
    </rPh>
    <rPh sb="12" eb="13">
      <t>オモ</t>
    </rPh>
    <rPh sb="16" eb="18">
      <t>サギョウ</t>
    </rPh>
    <rPh sb="19" eb="21">
      <t>ハッセイ</t>
    </rPh>
    <rPh sb="23" eb="25">
      <t>バアイ</t>
    </rPh>
    <rPh sb="27" eb="29">
      <t>サギョウ</t>
    </rPh>
    <rPh sb="30" eb="32">
      <t>チュウダン</t>
    </rPh>
    <phoneticPr fontId="4"/>
  </si>
  <si>
    <t xml:space="preserve">  ＫＹを実施し是正処置後作業再開すること。</t>
    <phoneticPr fontId="4"/>
  </si>
  <si>
    <t xml:space="preserve"> 上記目的以外の作業を頼まれたとしても実施しないこと（ついで作業禁止）</t>
    <phoneticPr fontId="4"/>
  </si>
  <si>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</si>
  <si>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</si>
  <si>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</si>
  <si>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</si>
  <si>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工 事 名</t>
  </si>
  <si>
    <t>期間</t>
    <phoneticPr fontId="4"/>
  </si>
  <si>
    <t>作 業 形 態</t>
    <phoneticPr fontId="4"/>
  </si>
  <si>
    <r>
      <t xml:space="preserve">作 業 者 名 簿
</t>
    </r>
    <r>
      <rPr>
        <sz val="10"/>
        <rFont val="HG丸ｺﾞｼｯｸM-PRO"/>
        <family val="3"/>
        <charset val="128"/>
      </rPr>
      <t>所属会社は左記の記号を記入(A､B､C…)</t>
    </r>
    <rPh sb="15" eb="16">
      <t>ヒダリ</t>
    </rPh>
    <phoneticPr fontId="4"/>
  </si>
  <si>
    <t>元 請 会 社</t>
  </si>
  <si>
    <t>出勤表（月/日）○印</t>
    <phoneticPr fontId="4"/>
  </si>
  <si>
    <t>資　　格　　　（○印）</t>
    <phoneticPr fontId="4"/>
  </si>
  <si>
    <t>資  格  記  号</t>
  </si>
  <si>
    <t>所属会社</t>
    <rPh sb="0" eb="2">
      <t>ショゾク</t>
    </rPh>
    <rPh sb="2" eb="4">
      <t>カイシャ</t>
    </rPh>
    <phoneticPr fontId="4"/>
  </si>
  <si>
    <t xml:space="preserve">    作業者氏名（年齢）</t>
    <phoneticPr fontId="4"/>
  </si>
  <si>
    <t>工安責</t>
    <rPh sb="0" eb="1">
      <t>コウ</t>
    </rPh>
    <rPh sb="1" eb="2">
      <t>アン</t>
    </rPh>
    <rPh sb="2" eb="3">
      <t>セキ</t>
    </rPh>
    <phoneticPr fontId="4"/>
  </si>
  <si>
    <t>高
所</t>
  </si>
  <si>
    <t>感
電</t>
  </si>
  <si>
    <t>低圧電</t>
    <rPh sb="0" eb="2">
      <t>テイアツ</t>
    </rPh>
    <rPh sb="2" eb="3">
      <t>デン</t>
    </rPh>
    <phoneticPr fontId="4"/>
  </si>
  <si>
    <t>高所作業車(技)</t>
    <rPh sb="0" eb="2">
      <t>コウショ</t>
    </rPh>
    <rPh sb="2" eb="4">
      <t>サギョウ</t>
    </rPh>
    <rPh sb="4" eb="5">
      <t>クルマ</t>
    </rPh>
    <rPh sb="6" eb="7">
      <t>ギ</t>
    </rPh>
    <phoneticPr fontId="4"/>
  </si>
  <si>
    <t>高所作業車(特)</t>
    <rPh sb="0" eb="2">
      <t>コウショ</t>
    </rPh>
    <rPh sb="2" eb="4">
      <t>サギョウ</t>
    </rPh>
    <rPh sb="4" eb="5">
      <t>クルマ</t>
    </rPh>
    <rPh sb="6" eb="7">
      <t>トク</t>
    </rPh>
    <phoneticPr fontId="4"/>
  </si>
  <si>
    <t>ﾌｫｰｸﾘﾌﾄ</t>
    <phoneticPr fontId="4"/>
  </si>
  <si>
    <t>ガ
ス</t>
  </si>
  <si>
    <t>アーク</t>
    <phoneticPr fontId="4"/>
  </si>
  <si>
    <t>玉
掛</t>
  </si>
  <si>
    <t>ｸﾚｰﾝ(免)</t>
    <rPh sb="5" eb="6">
      <t>メン</t>
    </rPh>
    <phoneticPr fontId="4"/>
  </si>
  <si>
    <t>床上操作ｸﾚｰﾝ(技)</t>
    <rPh sb="0" eb="2">
      <t>ユカウエ</t>
    </rPh>
    <rPh sb="2" eb="4">
      <t>ソウサ</t>
    </rPh>
    <rPh sb="9" eb="10">
      <t>ギ</t>
    </rPh>
    <phoneticPr fontId="4"/>
  </si>
  <si>
    <t>床上操作ｸﾚｰﾝ(特)</t>
    <rPh sb="0" eb="2">
      <t>ユカウエ</t>
    </rPh>
    <rPh sb="2" eb="4">
      <t>ソウサ</t>
    </rPh>
    <rPh sb="9" eb="10">
      <t>トク</t>
    </rPh>
    <phoneticPr fontId="4"/>
  </si>
  <si>
    <t>そ
の
他</t>
  </si>
  <si>
    <t>高所：高所作業</t>
  </si>
  <si>
    <t>感電：電動工具取扱い作業</t>
  </si>
  <si>
    <t>高車A：高所作業車(技能)</t>
  </si>
  <si>
    <r>
      <t>A</t>
    </r>
    <r>
      <rPr>
        <b/>
        <sz val="11"/>
        <rFont val="HG丸ｺﾞｼｯｸM-PRO"/>
        <family val="3"/>
        <charset val="128"/>
      </rPr>
      <t xml:space="preserve">   元 方 会 社</t>
    </r>
    <rPh sb="4" eb="5">
      <t>モト</t>
    </rPh>
    <rPh sb="6" eb="7">
      <t>カタ</t>
    </rPh>
    <rPh sb="8" eb="9">
      <t>カイ</t>
    </rPh>
    <rPh sb="10" eb="11">
      <t>シャ</t>
    </rPh>
    <phoneticPr fontId="4"/>
  </si>
  <si>
    <t>高車B：高所作業車(特別)</t>
  </si>
  <si>
    <t>フォ：フォークリフト作業</t>
  </si>
  <si>
    <t>ガス：ガス溶断作業</t>
  </si>
  <si>
    <t>アーク：アーク溶接作業</t>
  </si>
  <si>
    <t>工 事 責 任 者 名</t>
  </si>
  <si>
    <t>玉掛：玉掛け作業(技能)</t>
  </si>
  <si>
    <t>クレン：クレーン(免許)</t>
  </si>
  <si>
    <t>床上A：床上操作ｸﾚｰﾝ(技能)</t>
  </si>
  <si>
    <t>床上B：床上操作ｸﾚｰﾝ(特別)</t>
  </si>
  <si>
    <t>二次関係請負人</t>
    <rPh sb="0" eb="2">
      <t>ニジ</t>
    </rPh>
    <rPh sb="2" eb="4">
      <t>カンケイ</t>
    </rPh>
    <rPh sb="4" eb="6">
      <t>ウケオイ</t>
    </rPh>
    <rPh sb="6" eb="7">
      <t>ニン</t>
    </rPh>
    <phoneticPr fontId="4"/>
  </si>
  <si>
    <t>その他：</t>
  </si>
  <si>
    <t>B</t>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</si>
  <si>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</si>
  <si>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</si>
  <si>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</si>
  <si>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</si>
  <si>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</si>
  <si>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</si>
  <si>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</si>
  <si>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</si>
  <si>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t>実現しよう災害ゼロ！</t>
    <phoneticPr fontId="4"/>
  </si>
  <si>
    <r>
      <t xml:space="preserve"> </t>
    </r>
    <r>
      <rPr>
        <sz val="11"/>
        <color theme="1"/>
        <rFont val="游ゴシック"/>
        <family val="2"/>
        <charset val="128"/>
        <scheme val="minor"/>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</si>
  <si>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</si>
  <si>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</si>
  <si>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期     間</t>
  </si>
  <si>
    <t>年    月    日（    ）～    年    月    日（    ）</t>
  </si>
  <si>
    <t>元請会社名</t>
  </si>
  <si>
    <t xml:space="preserve">                                        </t>
    <phoneticPr fontId="4"/>
  </si>
  <si>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</si>
  <si>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</si>
  <si>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</si>
  <si>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</si>
  <si>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</si>
  <si>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indexed="10"/>
        <rFont val="HG丸ｺﾞｼｯｸM-PRO"/>
        <family val="3"/>
        <charset val="128"/>
      </rPr>
      <t>継続労災保険番号：</t>
    </r>
    <rPh sb="29" eb="31">
      <t>ケイゾク</t>
    </rPh>
    <rPh sb="31" eb="33">
      <t>ロウサイ</t>
    </rPh>
    <rPh sb="33" eb="35">
      <t>ホケン</t>
    </rPh>
    <phoneticPr fontId="4"/>
  </si>
  <si>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</si>
  <si>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 xml:space="preserve">作業責任者
</t>
    <phoneticPr fontId="4"/>
  </si>
  <si>
    <t>プライムプラネットエナジー＆ソリューションズ株式会社　</t>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</si>
  <si>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</si>
  <si>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</si>
  <si>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</si>
  <si>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</si>
  <si>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</si>
  <si>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　    　   年      月      日</t>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</si>
  <si>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</si>
  <si>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</si>
  <si>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</si>
  <si>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</si>
  <si>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</si>
  <si>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</si>
  <si>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t>Ⅳ．ﾀｯﾁｱﾝﾄﾞｺｰﾙ （１回指差唱和）</t>
    <rPh sb="16" eb="18">
      <t>シサ</t>
    </rPh>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</si>
  <si>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</si>
  <si>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</si>
  <si>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</si>
  <si>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【帳票ルート】　作業責任者 → 工事責任者 → 管理者 → ＰＰＥＳ担当</t>
    <phoneticPr fontId="4"/>
  </si>
  <si>
    <t>保管期間 ６ヶ月</t>
    <rPh sb="0" eb="2">
      <t>ホカン</t>
    </rPh>
    <rPh sb="2" eb="4">
      <t>キカン</t>
    </rPh>
    <rPh sb="7" eb="8">
      <t>ゲツ</t>
    </rPh>
    <phoneticPr fontId="4"/>
  </si>
  <si>
    <t>作業エリア確認シート追加（1F,2F,3F,4F,屋外）</t>
    <rPh sb="0" eb="2">
      <t>サギョウ</t>
    </rPh>
    <rPh sb="5" eb="7">
      <t>カクニン</t>
    </rPh>
    <rPh sb="10" eb="12">
      <t>ツイカ</t>
    </rPh>
    <rPh sb="25" eb="27">
      <t>オクガイ</t>
    </rPh>
    <phoneticPr fontId="1"/>
  </si>
  <si>
    <t>工事安全確認シート追加（共用ファイル）</t>
    <rPh sb="0" eb="2">
      <t>コウジ</t>
    </rPh>
    <rPh sb="2" eb="4">
      <t>アンゼン</t>
    </rPh>
    <rPh sb="4" eb="6">
      <t>カクニン</t>
    </rPh>
    <rPh sb="9" eb="11">
      <t>ツイカ</t>
    </rPh>
    <rPh sb="12" eb="14">
      <t>キョウヨウ</t>
    </rPh>
    <phoneticPr fontId="1"/>
  </si>
  <si>
    <t>工事看板フォーマット追加（共用ファイル）</t>
    <rPh sb="0" eb="2">
      <t>コウジ</t>
    </rPh>
    <rPh sb="2" eb="4">
      <t>カンバン</t>
    </rPh>
    <rPh sb="10" eb="12">
      <t>ツイカ</t>
    </rPh>
    <rPh sb="13" eb="15">
      <t>キョウヨウ</t>
    </rPh>
    <phoneticPr fontId="1"/>
  </si>
  <si>
    <t>工事作業者名簿追加（共用ファイル）</t>
    <rPh sb="0" eb="2">
      <t>コウジ</t>
    </rPh>
    <rPh sb="2" eb="5">
      <t>サギョウシャ</t>
    </rPh>
    <rPh sb="5" eb="7">
      <t>メイボ</t>
    </rPh>
    <rPh sb="7" eb="9">
      <t>ツイカ</t>
    </rPh>
    <rPh sb="10" eb="12">
      <t>キョウヨウ</t>
    </rPh>
    <phoneticPr fontId="1"/>
  </si>
  <si>
    <t>KYミィーティング実施記録追加（共用ファイル）</t>
    <rPh sb="9" eb="11">
      <t>ジッシ</t>
    </rPh>
    <rPh sb="11" eb="13">
      <t>キロク</t>
    </rPh>
    <rPh sb="13" eb="15">
      <t>ツイカ</t>
    </rPh>
    <rPh sb="16" eb="18">
      <t>キョウヨウ</t>
    </rPh>
    <phoneticPr fontId="1"/>
  </si>
  <si>
    <t>リスク対策書追加（共用ファイル）</t>
    <rPh sb="3" eb="6">
      <t>タイサクショ</t>
    </rPh>
    <rPh sb="6" eb="8">
      <t>ツイカ</t>
    </rPh>
    <rPh sb="9" eb="11">
      <t>キョウヨウ</t>
    </rPh>
    <phoneticPr fontId="1"/>
  </si>
  <si>
    <t>火気使用許可申請書追加（西神版）</t>
    <rPh sb="0" eb="2">
      <t>カキ</t>
    </rPh>
    <rPh sb="2" eb="4">
      <t>シヨウ</t>
    </rPh>
    <rPh sb="4" eb="6">
      <t>キョカ</t>
    </rPh>
    <rPh sb="6" eb="9">
      <t>シンセイショ</t>
    </rPh>
    <rPh sb="9" eb="11">
      <t>ツイカ</t>
    </rPh>
    <rPh sb="12" eb="14">
      <t>セイシン</t>
    </rPh>
    <rPh sb="14" eb="15">
      <t>バン</t>
    </rPh>
    <phoneticPr fontId="1"/>
  </si>
  <si>
    <t>山本</t>
    <rPh sb="0" eb="2">
      <t>ヤマモト</t>
    </rPh>
    <phoneticPr fontId="1"/>
  </si>
  <si>
    <t>工事管理基準(西神　神戸Lab)</t>
    <rPh sb="0" eb="2">
      <t>コウジ</t>
    </rPh>
    <rPh sb="2" eb="4">
      <t>カンリ</t>
    </rPh>
    <rPh sb="4" eb="6">
      <t>キジュン</t>
    </rPh>
    <rPh sb="7" eb="9">
      <t>セイシン</t>
    </rPh>
    <rPh sb="10" eb="12">
      <t>コウベ</t>
    </rPh>
    <phoneticPr fontId="4"/>
  </si>
  <si>
    <t>新規20240415</t>
    <rPh sb="0" eb="2">
      <t>シンキ</t>
    </rPh>
    <phoneticPr fontId="1"/>
  </si>
  <si>
    <t>矢野</t>
    <rPh sb="0" eb="2">
      <t>ヤノ</t>
    </rPh>
    <phoneticPr fontId="1"/>
  </si>
  <si>
    <t>火気使用を許可します</t>
    <rPh sb="5" eb="7">
      <t>キョカ</t>
    </rPh>
    <phoneticPr fontId="1"/>
  </si>
  <si>
    <t xml:space="preserve">以上、ご協力をお願いします       </t>
    <phoneticPr fontId="1"/>
  </si>
  <si>
    <t>当日掲示</t>
    <rPh sb="0" eb="2">
      <t>トウジツ</t>
    </rPh>
    <rPh sb="2" eb="4">
      <t>ケイジ</t>
    </rPh>
    <phoneticPr fontId="1"/>
  </si>
  <si>
    <t>提出</t>
    <rPh sb="0" eb="2">
      <t>テイシュツ</t>
    </rPh>
    <phoneticPr fontId="1"/>
  </si>
  <si>
    <t>事前提出</t>
    <rPh sb="0" eb="2">
      <t>ジゼン</t>
    </rPh>
    <rPh sb="2" eb="4">
      <t>テイシュツ</t>
    </rPh>
    <phoneticPr fontId="1"/>
  </si>
  <si>
    <t>工事計画書改正（柱No基準エリア追加）</t>
    <rPh sb="0" eb="2">
      <t>コウジ</t>
    </rPh>
    <rPh sb="2" eb="5">
      <t>ケイカクショ</t>
    </rPh>
    <rPh sb="5" eb="7">
      <t>カイセイ</t>
    </rPh>
    <rPh sb="8" eb="9">
      <t>ハシラ</t>
    </rPh>
    <rPh sb="11" eb="13">
      <t>キジュン</t>
    </rPh>
    <rPh sb="16" eb="18">
      <t>ツイカ</t>
    </rPh>
    <phoneticPr fontId="1"/>
  </si>
  <si>
    <t>火気使用許可申請</t>
    <rPh sb="0" eb="2">
      <t>カキ</t>
    </rPh>
    <rPh sb="2" eb="4">
      <t>シヨウ</t>
    </rPh>
    <rPh sb="4" eb="6">
      <t>キョカ</t>
    </rPh>
    <rPh sb="6" eb="8">
      <t>シンセイ</t>
    </rPh>
    <phoneticPr fontId="4"/>
  </si>
  <si>
    <r>
      <t>届出作業一覧　</t>
    </r>
    <r>
      <rPr>
        <b/>
        <sz val="12"/>
        <rFont val="ＭＳ Ｐゴシック"/>
        <family val="3"/>
        <charset val="128"/>
      </rPr>
      <t>※火気取扱い作業計画時のみ許可申請が必要となります。</t>
    </r>
    <rPh sb="8" eb="10">
      <t>カキ</t>
    </rPh>
    <rPh sb="10" eb="12">
      <t>トリアツカ</t>
    </rPh>
    <rPh sb="13" eb="15">
      <t>サギョウ</t>
    </rPh>
    <rPh sb="15" eb="17">
      <t>ケイカク</t>
    </rPh>
    <rPh sb="17" eb="18">
      <t>ジ</t>
    </rPh>
    <rPh sb="20" eb="22">
      <t>キョカ</t>
    </rPh>
    <rPh sb="22" eb="24">
      <t>シンセイ</t>
    </rPh>
    <rPh sb="25" eb="27">
      <t>ヒツヨウ</t>
    </rPh>
    <phoneticPr fontId="4"/>
  </si>
  <si>
    <t>もちろんのこと、火災警報機の「非火災鳴動」に注意し対処致します。</t>
    <phoneticPr fontId="1"/>
  </si>
  <si>
    <r>
      <rPr>
        <b/>
        <sz val="11"/>
        <color rgb="FF000000"/>
        <rFont val="ＭＳ 明朝"/>
        <family val="1"/>
        <charset val="128"/>
      </rPr>
      <t>１．火気使用前に行うことがら</t>
    </r>
    <r>
      <rPr>
        <sz val="11"/>
        <color rgb="FF000000"/>
        <rFont val="ＭＳ 明朝"/>
        <family val="1"/>
        <charset val="128"/>
      </rPr>
      <t xml:space="preserve">
　</t>
    </r>
    <r>
      <rPr>
        <sz val="11"/>
        <color rgb="FFFF0000"/>
        <rFont val="ＭＳ 明朝"/>
        <family val="1"/>
        <charset val="128"/>
      </rPr>
      <t>１）火気は、極力、建屋外で使用し、建屋内で使用しないこと。
　２）</t>
    </r>
    <r>
      <rPr>
        <sz val="10"/>
        <color rgb="FFFF0000"/>
        <rFont val="ＭＳ 明朝"/>
        <family val="1"/>
        <charset val="128"/>
      </rPr>
      <t>申請部門は工事業者に対し、過去の代表的な事故事例を説明し注意喚起すること。</t>
    </r>
    <r>
      <rPr>
        <sz val="11"/>
        <color rgb="FF000000"/>
        <rFont val="ＭＳ 明朝"/>
        <family val="1"/>
        <charset val="128"/>
      </rPr>
      <t xml:space="preserve">
　３）消火器・防火バケツを準備し、消火の為の措置を行うこと。
　４）近くの危険物、可燃物の除去を行うこと。特に、燃料、発泡スチロール、
       引火性薬品、塗料、紙類 等は注意。
　５）可燃物を、不燃シート等で囲い火花飛散防止を行うこと。
　６）換気の確保を行うこと。
　７）熱感知器、煙感知器の位置確認を行うこと。
　８</t>
    </r>
    <r>
      <rPr>
        <sz val="11"/>
        <rFont val="ＭＳ 明朝"/>
        <family val="1"/>
        <charset val="128"/>
      </rPr>
      <t>）</t>
    </r>
    <r>
      <rPr>
        <sz val="10"/>
        <color rgb="FFFF0000"/>
        <rFont val="ＭＳ 明朝"/>
        <family val="1"/>
        <charset val="128"/>
      </rPr>
      <t>申請部門と工事業者の両者で、発火・発煙事故の対策を現場で確認すること。</t>
    </r>
    <r>
      <rPr>
        <sz val="11"/>
        <color rgb="FF000000"/>
        <rFont val="ＭＳ 明朝"/>
        <family val="1"/>
        <charset val="128"/>
      </rPr>
      <t xml:space="preserve">
</t>
    </r>
    <r>
      <rPr>
        <b/>
        <sz val="11"/>
        <color rgb="FF000000"/>
        <rFont val="ＭＳ 明朝"/>
        <family val="1"/>
        <charset val="128"/>
      </rPr>
      <t>２．火気使用中実施して頂くことがら</t>
    </r>
    <r>
      <rPr>
        <sz val="11"/>
        <color rgb="FF000000"/>
        <rFont val="ＭＳ 明朝"/>
        <family val="1"/>
        <charset val="128"/>
      </rPr>
      <t xml:space="preserve">
　１）施工責任者が「火気使用許可証」の腕章をつけ常時立ち会うこと。
　２）</t>
    </r>
    <r>
      <rPr>
        <sz val="10"/>
        <color rgb="FF000000"/>
        <rFont val="ＭＳ 明朝"/>
        <family val="1"/>
        <charset val="128"/>
      </rPr>
      <t>可燃性ガスによる溶接、溶断、加熱作業は原則として有資格者にて行うこと。</t>
    </r>
    <r>
      <rPr>
        <sz val="11"/>
        <color rgb="FF000000"/>
        <rFont val="ＭＳ 明朝"/>
        <family val="1"/>
        <charset val="128"/>
      </rPr>
      <t xml:space="preserve">
　３）可燃性ガスボンベは、必ず転倒防止又は、ころがり防止を措置すること。
　４）</t>
    </r>
    <r>
      <rPr>
        <sz val="10.5"/>
        <color rgb="FF000000"/>
        <rFont val="ＭＳ 明朝"/>
        <family val="1"/>
        <charset val="128"/>
      </rPr>
      <t xml:space="preserve">適宜周囲に水を撒くこと（室内での水撒きは不要、また周囲に水と反応する
        物質等が無いかを十分に確認すること）
</t>
    </r>
    <r>
      <rPr>
        <sz val="11"/>
        <color rgb="FF000000"/>
        <rFont val="ＭＳ 明朝"/>
        <family val="1"/>
        <charset val="128"/>
      </rPr>
      <t xml:space="preserve">
</t>
    </r>
    <r>
      <rPr>
        <b/>
        <sz val="11"/>
        <color rgb="FF000000"/>
        <rFont val="ＭＳ 明朝"/>
        <family val="1"/>
        <charset val="128"/>
      </rPr>
      <t>３．火気使用後に行うことがら</t>
    </r>
    <r>
      <rPr>
        <sz val="11"/>
        <color rgb="FF000000"/>
        <rFont val="ＭＳ 明朝"/>
        <family val="1"/>
        <charset val="128"/>
      </rPr>
      <t xml:space="preserve">
　１）</t>
    </r>
    <r>
      <rPr>
        <sz val="10"/>
        <color rgb="FF000000"/>
        <rFont val="ＭＳ 明朝"/>
        <family val="1"/>
        <charset val="128"/>
      </rPr>
      <t>火気使用が終了したとき施工責任者と火気責任者がともに安全を確認すること。</t>
    </r>
    <r>
      <rPr>
        <sz val="11"/>
        <color rgb="FF000000"/>
        <rFont val="ＭＳ 明朝"/>
        <family val="1"/>
        <charset val="128"/>
      </rPr>
      <t xml:space="preserve">
　２）現状復帰と、整理・整頓・清掃を行うこと。
　３）</t>
    </r>
    <r>
      <rPr>
        <sz val="10"/>
        <color rgb="FF000000"/>
        <rFont val="ＭＳ 明朝"/>
        <family val="1"/>
        <charset val="128"/>
      </rPr>
      <t>火気使用後３０分後に火気使用場所を再度点検し、火の気・異臭・煙がないか</t>
    </r>
    <r>
      <rPr>
        <sz val="11"/>
        <color rgb="FF000000"/>
        <rFont val="ＭＳ 明朝"/>
        <family val="1"/>
        <charset val="128"/>
      </rPr>
      <t xml:space="preserve">
       </t>
    </r>
    <r>
      <rPr>
        <sz val="10"/>
        <color rgb="FF000000"/>
        <rFont val="ＭＳ 明朝"/>
        <family val="1"/>
        <charset val="128"/>
      </rPr>
      <t>確認すること。</t>
    </r>
    <r>
      <rPr>
        <sz val="11"/>
        <color rgb="FF000000"/>
        <rFont val="ＭＳ 明朝"/>
        <family val="1"/>
        <charset val="128"/>
      </rPr>
      <t xml:space="preserve">
　４）防火管理者への終了報告と「火気使用許可証」の返却。
  ５）</t>
    </r>
    <r>
      <rPr>
        <sz val="10"/>
        <color rgb="FF000000"/>
        <rFont val="ＭＳ 明朝"/>
        <family val="1"/>
        <charset val="128"/>
      </rPr>
      <t xml:space="preserve">煙充満の際には、作業を停止し換気を実施すること。また、煙が充満せぬように
       換気能力の強化をおこなうこと。
</t>
    </r>
    <r>
      <rPr>
        <sz val="11"/>
        <color rgb="FF000000"/>
        <rFont val="ＭＳ 明朝"/>
        <family val="1"/>
        <charset val="128"/>
      </rPr>
      <t xml:space="preserve">
</t>
    </r>
    <r>
      <rPr>
        <b/>
        <sz val="11"/>
        <color rgb="FF000000"/>
        <rFont val="ＭＳ 明朝"/>
        <family val="1"/>
        <charset val="128"/>
      </rPr>
      <t>４．使用部署の緊急連絡先</t>
    </r>
    <r>
      <rPr>
        <sz val="11"/>
        <color rgb="FF000000"/>
        <rFont val="ＭＳ 明朝"/>
        <family val="1"/>
        <charset val="128"/>
      </rPr>
      <t xml:space="preserve">
　　【担当者連絡先】
　　【責任者連絡先】</t>
    </r>
    <rPh sb="188" eb="190">
      <t>フネン</t>
    </rPh>
    <rPh sb="465" eb="467">
      <t>ジュウブン</t>
    </rPh>
    <rPh sb="721" eb="723">
      <t>タントウ</t>
    </rPh>
    <rPh sb="733" eb="736">
      <t>セキニンシャ</t>
    </rPh>
    <phoneticPr fontId="1"/>
  </si>
  <si>
    <r>
      <rPr>
        <sz val="10"/>
        <color rgb="FF000000"/>
        <rFont val="ＭＳ 明朝"/>
        <family val="1"/>
        <charset val="128"/>
      </rPr>
      <t>令和  年  月  日</t>
    </r>
    <r>
      <rPr>
        <sz val="10"/>
        <color rgb="FF000000"/>
        <rFont val="Century"/>
        <family val="1"/>
      </rPr>
      <t xml:space="preserve"> </t>
    </r>
    <r>
      <rPr>
        <sz val="10"/>
        <color rgb="FF000000"/>
        <rFont val="ＭＳ 明朝"/>
        <family val="1"/>
        <charset val="128"/>
      </rPr>
      <t>提出</t>
    </r>
    <phoneticPr fontId="1"/>
  </si>
  <si>
    <t>改廃20240604</t>
    <rPh sb="0" eb="2">
      <t>カイハイ</t>
    </rPh>
    <phoneticPr fontId="1"/>
  </si>
  <si>
    <t>火気使用許可申請書改廃</t>
    <rPh sb="0" eb="2">
      <t>カキ</t>
    </rPh>
    <rPh sb="2" eb="4">
      <t>シヨウ</t>
    </rPh>
    <rPh sb="4" eb="6">
      <t>キョカ</t>
    </rPh>
    <rPh sb="6" eb="9">
      <t>シンセイショ</t>
    </rPh>
    <rPh sb="9" eb="11">
      <t>カイハイ</t>
    </rPh>
    <phoneticPr fontId="1"/>
  </si>
  <si>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</si>
  <si>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</si>
  <si>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1"/>
  </si>
  <si>
    <t>作成日：</t>
    <rPh sb="0" eb="3">
      <t>サクセイビ</t>
    </rPh>
    <phoneticPr fontId="1"/>
  </si>
  <si>
    <t>　　年　　月　　日</t>
    <rPh sb="2" eb="3">
      <t>ネン</t>
    </rPh>
    <rPh sb="5" eb="6">
      <t>ガツ</t>
    </rPh>
    <rPh sb="8" eb="9">
      <t>ニチ</t>
    </rPh>
    <phoneticPr fontId="1"/>
  </si>
  <si>
    <r>
      <t>作業日</t>
    </r>
    <r>
      <rPr>
        <sz val="11"/>
        <color rgb="FFFF0000"/>
        <rFont val="游ゴシック"/>
        <family val="3"/>
        <charset val="128"/>
        <scheme val="minor"/>
      </rPr>
      <t>（最長1週間）</t>
    </r>
    <rPh sb="0" eb="3">
      <t>サギョウビ</t>
    </rPh>
    <phoneticPr fontId="1"/>
  </si>
  <si>
    <t>　　年　月　日（　）～　月　日（　）</t>
    <rPh sb="2" eb="3">
      <t>ネン</t>
    </rPh>
    <rPh sb="4" eb="5">
      <t>ガツ</t>
    </rPh>
    <rPh sb="6" eb="7">
      <t>ニチ</t>
    </rPh>
    <phoneticPr fontId="1"/>
  </si>
  <si>
    <t>会社名：</t>
    <rPh sb="0" eb="3">
      <t>カイシャメイ</t>
    </rPh>
    <phoneticPr fontId="1"/>
  </si>
  <si>
    <t>作業時間</t>
    <rPh sb="0" eb="4">
      <t>サギョウジカン</t>
    </rPh>
    <phoneticPr fontId="1"/>
  </si>
  <si>
    <t>〇時〇分～〇時〇分</t>
    <rPh sb="1" eb="2">
      <t>ジ</t>
    </rPh>
    <rPh sb="3" eb="4">
      <t>フン</t>
    </rPh>
    <rPh sb="6" eb="7">
      <t>ジ</t>
    </rPh>
    <rPh sb="8" eb="9">
      <t>フン</t>
    </rPh>
    <phoneticPr fontId="1"/>
  </si>
  <si>
    <t>PPES責任者</t>
    <rPh sb="4" eb="7">
      <t>セキニンシャ</t>
    </rPh>
    <phoneticPr fontId="1"/>
  </si>
  <si>
    <t>工事安全責任者</t>
    <rPh sb="0" eb="2">
      <t>コウジ</t>
    </rPh>
    <rPh sb="2" eb="4">
      <t>アンゼン</t>
    </rPh>
    <rPh sb="4" eb="7">
      <t>セキニンシャ</t>
    </rPh>
    <phoneticPr fontId="1"/>
  </si>
  <si>
    <t>作成</t>
    <rPh sb="0" eb="2">
      <t>サクセイ</t>
    </rPh>
    <phoneticPr fontId="1"/>
  </si>
  <si>
    <t>設備名</t>
    <rPh sb="0" eb="3">
      <t>セツビメイ</t>
    </rPh>
    <phoneticPr fontId="1"/>
  </si>
  <si>
    <t>作業者名</t>
    <rPh sb="0" eb="4">
      <t>サギョウシャメイ</t>
    </rPh>
    <phoneticPr fontId="1"/>
  </si>
  <si>
    <t>※室長以上</t>
    <rPh sb="1" eb="3">
      <t>シツチョウ</t>
    </rPh>
    <rPh sb="3" eb="5">
      <t>イジョウ</t>
    </rPh>
    <phoneticPr fontId="1"/>
  </si>
  <si>
    <t>監視人連絡先</t>
    <rPh sb="0" eb="3">
      <t>カンシニン</t>
    </rPh>
    <rPh sb="3" eb="6">
      <t>レンラクサキ</t>
    </rPh>
    <phoneticPr fontId="1"/>
  </si>
  <si>
    <t>確　認　項　目</t>
    <rPh sb="0" eb="1">
      <t>カク</t>
    </rPh>
    <rPh sb="2" eb="3">
      <t>ニン</t>
    </rPh>
    <rPh sb="4" eb="5">
      <t>コウ</t>
    </rPh>
    <rPh sb="6" eb="7">
      <t>メ</t>
    </rPh>
    <phoneticPr fontId="1"/>
  </si>
  <si>
    <t>□</t>
    <phoneticPr fontId="1"/>
  </si>
  <si>
    <t>本当に安全装置の解除が必要な作業か</t>
    <rPh sb="0" eb="2">
      <t>ホントウ</t>
    </rPh>
    <rPh sb="3" eb="5">
      <t>アンゼン</t>
    </rPh>
    <rPh sb="5" eb="7">
      <t>ソウチ</t>
    </rPh>
    <rPh sb="8" eb="10">
      <t>カイジョ</t>
    </rPh>
    <rPh sb="11" eb="13">
      <t>ヒツヨウ</t>
    </rPh>
    <rPh sb="14" eb="16">
      <t>サギョウ</t>
    </rPh>
    <phoneticPr fontId="1"/>
  </si>
  <si>
    <t>ＫＹ実施メンバ</t>
    <rPh sb="2" eb="4">
      <t>ジッシ</t>
    </rPh>
    <phoneticPr fontId="1"/>
  </si>
  <si>
    <t>安全装置の解除範囲は適正か</t>
    <rPh sb="0" eb="2">
      <t>アンゼン</t>
    </rPh>
    <rPh sb="2" eb="4">
      <t>ソウチ</t>
    </rPh>
    <rPh sb="5" eb="7">
      <t>カイジョ</t>
    </rPh>
    <rPh sb="7" eb="9">
      <t>ハンイ</t>
    </rPh>
    <rPh sb="10" eb="12">
      <t>テキセイ</t>
    </rPh>
    <phoneticPr fontId="1"/>
  </si>
  <si>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1"/>
  </si>
  <si>
    <t>リスク対策書に正しい作業内容が記されているか（リスク対策書確認）</t>
    <rPh sb="3" eb="6">
      <t>タイサクショ</t>
    </rPh>
    <rPh sb="7" eb="8">
      <t>タダ</t>
    </rPh>
    <rPh sb="10" eb="14">
      <t>サギョウナイヨウ</t>
    </rPh>
    <rPh sb="15" eb="16">
      <t>シル</t>
    </rPh>
    <phoneticPr fontId="1"/>
  </si>
  <si>
    <t>作業前ＫＹは正しく実施されているか（記録表確認）</t>
    <rPh sb="0" eb="3">
      <t>サギョウマエ</t>
    </rPh>
    <rPh sb="6" eb="7">
      <t>タダ</t>
    </rPh>
    <rPh sb="9" eb="11">
      <t>ジッシ</t>
    </rPh>
    <rPh sb="18" eb="21">
      <t>キロクヒョウ</t>
    </rPh>
    <rPh sb="21" eb="23">
      <t>カクニン</t>
    </rPh>
    <phoneticPr fontId="1"/>
  </si>
  <si>
    <t>監視人は作業内容を理解しているか（ヒアリング）</t>
    <rPh sb="0" eb="3">
      <t>カンシニン</t>
    </rPh>
    <rPh sb="4" eb="8">
      <t>サギョウナイヨウ</t>
    </rPh>
    <rPh sb="9" eb="11">
      <t>リカイ</t>
    </rPh>
    <phoneticPr fontId="1"/>
  </si>
  <si>
    <t>監視位置から作業が視認できるか</t>
    <rPh sb="0" eb="4">
      <t>カンシイチ</t>
    </rPh>
    <rPh sb="6" eb="8">
      <t>サギョウ</t>
    </rPh>
    <rPh sb="9" eb="11">
      <t>シニン</t>
    </rPh>
    <phoneticPr fontId="1"/>
  </si>
  <si>
    <t>監視人は非常停止ボタンに手を掛けながら監視できるか</t>
    <rPh sb="0" eb="3">
      <t>カンシニン</t>
    </rPh>
    <rPh sb="4" eb="8">
      <t>ヒジョウテイシ</t>
    </rPh>
    <rPh sb="12" eb="13">
      <t>テ</t>
    </rPh>
    <rPh sb="14" eb="15">
      <t>カ</t>
    </rPh>
    <rPh sb="19" eb="21">
      <t>カンシ</t>
    </rPh>
    <phoneticPr fontId="1"/>
  </si>
  <si>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1"/>
  </si>
  <si>
    <t>No.</t>
    <phoneticPr fontId="1"/>
  </si>
  <si>
    <t>安全装置解除
作業内容</t>
    <rPh sb="0" eb="2">
      <t>アンゼン</t>
    </rPh>
    <rPh sb="2" eb="4">
      <t>ソウチ</t>
    </rPh>
    <rPh sb="4" eb="6">
      <t>カイジョ</t>
    </rPh>
    <rPh sb="7" eb="11">
      <t>サギョウナイヨウ</t>
    </rPh>
    <phoneticPr fontId="1"/>
  </si>
  <si>
    <r>
      <rPr>
        <b/>
        <sz val="14"/>
        <color theme="1"/>
        <rFont val="游ゴシック"/>
        <family val="3"/>
        <charset val="128"/>
        <scheme val="minor"/>
      </rPr>
      <t>その作業での危険要因</t>
    </r>
    <r>
      <rPr>
        <sz val="11"/>
        <color theme="1"/>
        <rFont val="游ゴシック"/>
        <family val="2"/>
        <charset val="128"/>
        <scheme val="minor"/>
      </rPr>
      <t xml:space="preserve">
</t>
    </r>
    <r>
      <rPr>
        <sz val="10"/>
        <color theme="1"/>
        <rFont val="游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1"/>
  </si>
  <si>
    <r>
      <rPr>
        <b/>
        <sz val="14"/>
        <color theme="1"/>
        <rFont val="游ゴシック"/>
        <family val="3"/>
        <charset val="128"/>
        <scheme val="minor"/>
      </rPr>
      <t>安全対策</t>
    </r>
    <r>
      <rPr>
        <sz val="11"/>
        <color theme="1"/>
        <rFont val="游ゴシック"/>
        <family val="2"/>
        <charset val="128"/>
        <scheme val="minor"/>
      </rPr>
      <t xml:space="preserve">
</t>
    </r>
    <r>
      <rPr>
        <sz val="10"/>
        <color theme="1"/>
        <rFont val="游ゴシック"/>
        <family val="3"/>
        <charset val="128"/>
        <scheme val="minor"/>
      </rPr>
      <t>（私たちはこうする）</t>
    </r>
    <rPh sb="0" eb="2">
      <t>アンゼン</t>
    </rPh>
    <rPh sb="2" eb="4">
      <t>タイサク</t>
    </rPh>
    <rPh sb="6" eb="7">
      <t>ワタシ</t>
    </rPh>
    <phoneticPr fontId="1"/>
  </si>
  <si>
    <t>新規20240716</t>
    <rPh sb="0" eb="2">
      <t>シンキ</t>
    </rPh>
    <phoneticPr fontId="1"/>
  </si>
  <si>
    <t>安全装置を解除する作業(ﾁｪｯｸｼｰﾄ追加)</t>
    <rPh sb="19" eb="21">
      <t>ツイカ</t>
    </rPh>
    <phoneticPr fontId="1"/>
  </si>
  <si>
    <t>復旧後確認</t>
    <rPh sb="0" eb="3">
      <t>フッキュウゴ</t>
    </rPh>
    <rPh sb="3" eb="5">
      <t>カクニン</t>
    </rPh>
    <phoneticPr fontId="1"/>
  </si>
  <si>
    <t>※PPES担当者</t>
    <rPh sb="5" eb="8">
      <t>タントウシャ</t>
    </rPh>
    <phoneticPr fontId="4"/>
  </si>
  <si>
    <r>
      <t>火元監視人配置、</t>
    </r>
    <r>
      <rPr>
        <sz val="10"/>
        <color rgb="FFFF0000"/>
        <rFont val="ＭＳ 明朝"/>
        <family val="1"/>
        <charset val="128"/>
      </rPr>
      <t>不燃シート</t>
    </r>
    <r>
      <rPr>
        <sz val="10"/>
        <color rgb="FF000000"/>
        <rFont val="ＭＳ 明朝"/>
        <family val="1"/>
        <charset val="128"/>
      </rPr>
      <t>による防火養生実施</t>
    </r>
    <rPh sb="8" eb="10">
      <t>フネン</t>
    </rPh>
    <phoneticPr fontId="1"/>
  </si>
  <si>
    <t>　受注会社：</t>
    <rPh sb="1" eb="3">
      <t>ジュチュウ</t>
    </rPh>
    <rPh sb="3" eb="5">
      <t>カイシャ</t>
    </rPh>
    <phoneticPr fontId="4"/>
  </si>
  <si>
    <t>工事安全責任者</t>
    <phoneticPr fontId="82"/>
  </si>
  <si>
    <t>PPES部署：</t>
    <phoneticPr fontId="4"/>
  </si>
  <si>
    <t>発注・計画担当</t>
    <phoneticPr fontId="82"/>
  </si>
  <si>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</si>
  <si>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所持</t>
    <rPh sb="0" eb="2">
      <t>ショジ</t>
    </rPh>
    <phoneticPr fontId="82"/>
  </si>
  <si>
    <t>　制限速度（屋外：20km/h未満，屋内：10km/h未満）　　搬入出経路</t>
    <phoneticPr fontId="82"/>
  </si>
  <si>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</si>
  <si>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</si>
  <si>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</si>
  <si>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4"/>
  </si>
  <si>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</si>
  <si>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</si>
  <si>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</si>
  <si>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</si>
  <si>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</si>
  <si>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</si>
  <si>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</si>
  <si>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</si>
  <si>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</si>
  <si>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</si>
  <si>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</si>
  <si>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</si>
  <si>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</si>
  <si>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</si>
  <si>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</si>
  <si>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</si>
  <si>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</si>
  <si>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</si>
  <si>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</si>
  <si>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</si>
  <si>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</si>
  <si>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</si>
  <si>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t>重量物</t>
    <rPh sb="0" eb="2">
      <t>ジュウリョウ</t>
    </rPh>
    <rPh sb="2" eb="3">
      <t>ブツ</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</si>
  <si>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</si>
  <si>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</si>
  <si>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電動工具・機器類</t>
    <rPh sb="0" eb="2">
      <t>デンドウ</t>
    </rPh>
    <rPh sb="2" eb="4">
      <t>コウグ</t>
    </rPh>
    <rPh sb="5" eb="8">
      <t>キキルイ</t>
    </rPh>
    <phoneticPr fontId="4"/>
  </si>
  <si>
    <t>電動工具・コードリールの点検・絶縁チェック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</si>
</sst>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d\(aaa\)"/>
    <numFmt numFmtId="177" formatCode="yyyy"/>
    <numFmt numFmtId="178" formatCode="m/d"/>
    <numFmt numFmtId="179" formatCode=";;;"/>
    <numFmt numFmtId="180" formatCode="h:mm;@"/>
    <numFmt numFmtId="181" formatCode="#"/>
  </numFmts>
  <fonts count="140">
    <font>
      <sz val="11"/>
      <color theme="1"/>
      <name val="游ゴシック"/>
      <family val="2"/>
      <charset val="128"/>
      <scheme val="minor"/>
    </font>
    <font>
      <sz val="6"/>
      <name val="游ゴシック"/>
      <family val="2"/>
      <charset val="128"/>
      <scheme val="minor"/>
    </font>
    <font>
      <sz val="11"/>
      <color indexed="8"/>
      <name val="ＭＳ Ｐゴシック"/>
      <family val="3"/>
      <charset val="128"/>
    </font>
    <font>
      <b/>
      <sz val="28"/>
      <name val="ＭＳ Ｐゴシック"/>
      <family val="3"/>
      <charset val="128"/>
    </font>
    <font>
      <sz val="6"/>
      <name val="ＭＳ Ｐゴシック"/>
      <family val="3"/>
      <charset val="128"/>
    </font>
    <font>
      <b/>
      <sz val="20"/>
      <name val="ＭＳ Ｐゴシック"/>
      <family val="3"/>
      <charset val="128"/>
    </font>
    <font>
      <b/>
      <sz val="14"/>
      <name val="ＭＳ Ｐゴシック"/>
      <family val="3"/>
      <charset val="128"/>
    </font>
    <font>
      <sz val="11"/>
      <name val="ＭＳ Ｐゴシック"/>
      <family val="3"/>
      <charset val="128"/>
    </font>
    <font>
      <b/>
      <sz val="16"/>
      <name val="ＭＳ Ｐゴシック"/>
      <family val="3"/>
      <charset val="128"/>
    </font>
    <font>
      <sz val="16"/>
      <name val="ＭＳ Ｐゴシック"/>
      <family val="3"/>
      <charset val="128"/>
    </font>
    <font>
      <b/>
      <sz val="18"/>
      <name val="ＭＳ Ｐゴシック"/>
      <family val="3"/>
      <charset val="128"/>
    </font>
    <font>
      <sz val="14"/>
      <name val="ＭＳ Ｐゴシック"/>
      <family val="3"/>
      <charset val="128"/>
    </font>
    <font>
      <sz val="12"/>
      <name val="ＭＳ Ｐゴシック"/>
      <family val="3"/>
      <charset val="128"/>
    </font>
    <font>
      <b/>
      <sz val="9"/>
      <name val="ＭＳ Ｐゴシック"/>
      <family val="3"/>
      <charset val="128"/>
    </font>
    <font>
      <b/>
      <sz val="14"/>
      <color rgb="FFFF0000"/>
      <name val="ＭＳ Ｐゴシック"/>
      <family val="3"/>
      <charset val="128"/>
    </font>
    <font>
      <b/>
      <sz val="11"/>
      <color rgb="FFFF0000"/>
      <name val="ＭＳ Ｐゴシック"/>
      <family val="3"/>
      <charset val="128"/>
    </font>
    <font>
      <sz val="14"/>
      <name val="Meiryo UI"/>
      <family val="3"/>
      <charset val="128"/>
    </font>
    <font>
      <b/>
      <sz val="14"/>
      <color indexed="10"/>
      <name val="ＭＳ Ｐゴシック"/>
      <family val="3"/>
      <charset val="128"/>
    </font>
    <font>
      <sz val="8"/>
      <name val="ＭＳ Ｐゴシック"/>
      <family val="3"/>
      <charset val="128"/>
    </font>
    <font>
      <b/>
      <sz val="8"/>
      <name val="ＭＳ Ｐゴシック"/>
      <family val="3"/>
      <charset val="128"/>
    </font>
    <font>
      <sz val="11"/>
      <color theme="0"/>
      <name val="游ゴシック"/>
      <family val="2"/>
      <charset val="128"/>
      <scheme val="minor"/>
    </font>
    <font>
      <b/>
      <sz val="12"/>
      <color rgb="FFFF0000"/>
      <name val="ＭＳ Ｐゴシック"/>
      <family val="3"/>
      <charset val="128"/>
    </font>
    <font>
      <b/>
      <sz val="12"/>
      <name val="ＭＳ Ｐゴシック"/>
      <family val="3"/>
      <charset val="128"/>
    </font>
    <font>
      <b/>
      <sz val="24"/>
      <name val="ＭＳ Ｐゴシック"/>
      <family val="3"/>
      <charset val="128"/>
    </font>
    <font>
      <sz val="18"/>
      <name val="ＭＳ Ｐゴシック"/>
      <family val="3"/>
      <charset val="128"/>
    </font>
    <font>
      <b/>
      <sz val="26"/>
      <name val="ＭＳ Ｐゴシック"/>
      <family val="3"/>
      <charset val="128"/>
    </font>
    <font>
      <b/>
      <sz val="33"/>
      <name val="ＭＳ Ｐゴシック"/>
      <family val="3"/>
      <charset val="128"/>
    </font>
    <font>
      <b/>
      <sz val="11"/>
      <name val="ＭＳ Ｐゴシック"/>
      <family val="3"/>
      <charset val="128"/>
    </font>
    <font>
      <sz val="10"/>
      <color rgb="FF000000"/>
      <name val="Times New Roman"/>
      <family val="1"/>
      <charset val="128"/>
    </font>
    <font>
      <sz val="10"/>
      <color rgb="FF000000"/>
      <name val="ＭＳ 明朝"/>
      <family val="1"/>
      <charset val="128"/>
    </font>
    <font>
      <sz val="10"/>
      <color rgb="FF000000"/>
      <name val="Century"/>
      <family val="1"/>
    </font>
    <font>
      <sz val="9"/>
      <color theme="1"/>
      <name val="Times New Roman"/>
      <family val="1"/>
    </font>
    <font>
      <sz val="18"/>
      <color rgb="FF000000"/>
      <name val="ＭＳ Ｐゴシック"/>
      <family val="3"/>
      <charset val="128"/>
    </font>
    <font>
      <b/>
      <sz val="18"/>
      <color theme="1"/>
      <name val="游ゴシック"/>
      <family val="3"/>
      <charset val="128"/>
      <scheme val="minor"/>
    </font>
    <font>
      <sz val="10"/>
      <color theme="1"/>
      <name val="游ゴシック"/>
      <family val="2"/>
      <charset val="128"/>
      <scheme val="minor"/>
    </font>
    <font>
      <sz val="9"/>
      <color theme="1"/>
      <name val="游ゴシック"/>
      <family val="2"/>
      <charset val="128"/>
      <scheme val="minor"/>
    </font>
    <font>
      <sz val="10.5"/>
      <color rgb="FF000000"/>
      <name val="ＭＳ 明朝"/>
      <family val="1"/>
      <charset val="128"/>
    </font>
    <font>
      <sz val="9"/>
      <color theme="1"/>
      <name val="游ゴシック"/>
      <family val="3"/>
      <charset val="128"/>
      <scheme val="minor"/>
    </font>
    <font>
      <sz val="10.5"/>
      <color rgb="FF000000"/>
      <name val="Century"/>
      <family val="1"/>
    </font>
    <font>
      <sz val="10.5"/>
      <color rgb="FF000000"/>
      <name val="Times New Roman"/>
      <family val="1"/>
    </font>
    <font>
      <sz val="11"/>
      <color rgb="FF000000"/>
      <name val="Times New Roman"/>
      <family val="1"/>
    </font>
    <font>
      <b/>
      <sz val="11"/>
      <color rgb="FFFF0000"/>
      <name val="ＭＳ 明朝"/>
      <family val="1"/>
      <charset val="128"/>
    </font>
    <font>
      <sz val="10"/>
      <color rgb="FF000000"/>
      <name val="ＭＳ Ｐ明朝"/>
      <family val="1"/>
      <charset val="128"/>
    </font>
    <font>
      <b/>
      <sz val="9"/>
      <color rgb="FFFF0000"/>
      <name val="Times New Roman"/>
      <family val="1"/>
    </font>
    <font>
      <sz val="11"/>
      <color rgb="FF000000"/>
      <name val="Century"/>
      <family val="1"/>
    </font>
    <font>
      <sz val="11"/>
      <color rgb="FF000000"/>
      <name val="ＭＳ 明朝"/>
      <family val="1"/>
      <charset val="128"/>
    </font>
    <font>
      <b/>
      <sz val="8"/>
      <color rgb="FFFF0000"/>
      <name val="ＭＳ 明朝"/>
      <family val="1"/>
      <charset val="128"/>
    </font>
    <font>
      <sz val="11"/>
      <color theme="1"/>
      <name val="游ゴシック"/>
      <family val="3"/>
      <charset val="128"/>
    </font>
    <font>
      <sz val="10"/>
      <color rgb="FF000000"/>
      <name val="Times New Roman"/>
      <family val="1"/>
    </font>
    <font>
      <sz val="10"/>
      <color rgb="FF000000"/>
      <name val="Century"/>
      <family val="1"/>
      <charset val="128"/>
    </font>
    <font>
      <sz val="10.5"/>
      <color rgb="FF000000"/>
      <name val="Century"/>
      <family val="1"/>
      <charset val="128"/>
    </font>
    <font>
      <sz val="10.5"/>
      <color rgb="FF000000"/>
      <name val="游ゴシック"/>
      <family val="1"/>
      <charset val="128"/>
    </font>
    <font>
      <b/>
      <sz val="10.5"/>
      <color theme="1"/>
      <name val="ＭＳ ゴシック"/>
      <family val="3"/>
      <charset val="128"/>
    </font>
    <font>
      <sz val="10"/>
      <color theme="1"/>
      <name val="Century"/>
      <family val="1"/>
    </font>
    <font>
      <sz val="18"/>
      <color rgb="FF000000"/>
      <name val="Century"/>
      <family val="1"/>
    </font>
    <font>
      <sz val="17"/>
      <color rgb="FF000000"/>
      <name val="ＭＳ Ｐゴシック"/>
      <family val="3"/>
      <charset val="128"/>
    </font>
    <font>
      <u/>
      <sz val="10"/>
      <color rgb="FF000000"/>
      <name val="Times New Roman"/>
      <family val="1"/>
    </font>
    <font>
      <b/>
      <sz val="9"/>
      <color rgb="FFFF0000"/>
      <name val="Century"/>
      <family val="1"/>
    </font>
    <font>
      <sz val="9"/>
      <color rgb="FF000000"/>
      <name val="Century"/>
      <family val="1"/>
    </font>
    <font>
      <sz val="9"/>
      <color theme="1"/>
      <name val="Century"/>
      <family val="1"/>
    </font>
    <font>
      <b/>
      <sz val="9"/>
      <color rgb="FF2F5496"/>
      <name val="Century"/>
      <family val="1"/>
    </font>
    <font>
      <sz val="10.5"/>
      <color theme="1"/>
      <name val="Century"/>
      <family val="1"/>
    </font>
    <font>
      <sz val="10.5"/>
      <color theme="1"/>
      <name val="ＭＳ ゴシック"/>
      <family val="3"/>
      <charset val="128"/>
    </font>
    <font>
      <b/>
      <sz val="10.5"/>
      <color theme="1"/>
      <name val="Century"/>
      <family val="1"/>
    </font>
    <font>
      <sz val="20"/>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u/>
      <sz val="14"/>
      <name val="HG丸ｺﾞｼｯｸM-PRO"/>
      <family val="3"/>
      <charset val="128"/>
    </font>
    <font>
      <sz val="11"/>
      <name val="HG丸ｺﾞｼｯｸM-PRO"/>
      <family val="3"/>
      <charset val="128"/>
    </font>
    <font>
      <sz val="10"/>
      <name val="HG丸ｺﾞｼｯｸM-PRO"/>
      <family val="3"/>
      <charset val="128"/>
    </font>
    <font>
      <sz val="13"/>
      <name val="HG丸ｺﾞｼｯｸM-PRO"/>
      <family val="3"/>
      <charset val="128"/>
    </font>
    <font>
      <sz val="6"/>
      <name val="游ゴシック"/>
      <family val="3"/>
      <charset val="128"/>
      <scheme val="minor"/>
    </font>
    <font>
      <sz val="14"/>
      <name val="HG丸ｺﾞｼｯｸM-PRO"/>
      <family val="3"/>
      <charset val="128"/>
    </font>
    <font>
      <sz val="12"/>
      <name val="HGｺﾞｼｯｸM"/>
      <family val="3"/>
      <charset val="128"/>
    </font>
    <font>
      <b/>
      <sz val="12"/>
      <name val="HG丸ｺﾞｼｯｸM-PRO"/>
      <family val="3"/>
      <charset val="128"/>
    </font>
    <font>
      <b/>
      <sz val="8"/>
      <name val="HG丸ｺﾞｼｯｸM-PRO"/>
      <family val="3"/>
      <charset val="128"/>
    </font>
    <font>
      <sz val="8"/>
      <name val="HG丸ｺﾞｼｯｸM-PRO"/>
      <family val="3"/>
      <charset val="128"/>
    </font>
    <font>
      <sz val="6"/>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游ゴシック"/>
      <family val="3"/>
      <charset val="128"/>
      <scheme val="minor"/>
    </font>
    <font>
      <sz val="11"/>
      <color rgb="FFFF0000"/>
      <name val="ＭＳ Ｐゴシック"/>
      <family val="3"/>
      <charset val="128"/>
    </font>
    <font>
      <b/>
      <sz val="16"/>
      <name val="HG丸ｺﾞｼｯｸM-PRO"/>
      <family val="3"/>
      <charset val="128"/>
    </font>
    <font>
      <sz val="22"/>
      <name val="HGS創英角ｺﾞｼｯｸUB"/>
      <family val="3"/>
      <charset val="128"/>
    </font>
    <font>
      <sz val="18"/>
      <name val="HG丸ｺﾞｼｯｸM-PRO"/>
      <family val="3"/>
      <charset val="128"/>
    </font>
    <font>
      <sz val="11"/>
      <color theme="1"/>
      <name val="游ゴシック"/>
      <family val="2"/>
      <scheme val="minor"/>
    </font>
    <font>
      <b/>
      <u/>
      <sz val="20"/>
      <name val="HG丸ｺﾞｼｯｸM-PRO"/>
      <family val="3"/>
      <charset val="128"/>
    </font>
    <font>
      <b/>
      <sz val="20"/>
      <name val="HG丸ｺﾞｼｯｸM-PRO"/>
      <family val="3"/>
      <charset val="128"/>
    </font>
    <font>
      <sz val="16"/>
      <name val="HG丸ｺﾞｼｯｸM-PRO"/>
      <family val="3"/>
      <charset val="128"/>
    </font>
    <font>
      <b/>
      <u/>
      <sz val="16"/>
      <name val="HG丸ｺﾞｼｯｸM-PRO"/>
      <family val="3"/>
      <charset val="128"/>
    </font>
    <font>
      <b/>
      <u/>
      <sz val="18"/>
      <name val="HG丸ｺﾞｼｯｸM-PRO"/>
      <family val="3"/>
      <charset val="128"/>
    </font>
    <font>
      <b/>
      <sz val="11"/>
      <name val="HG丸ｺﾞｼｯｸM-PRO"/>
      <family val="3"/>
      <charset val="128"/>
    </font>
    <font>
      <b/>
      <sz val="14"/>
      <name val="HG丸ｺﾞｼｯｸM-PRO"/>
      <family val="3"/>
      <charset val="128"/>
    </font>
    <font>
      <sz val="9"/>
      <name val="HG丸ｺﾞｼｯｸM-PRO"/>
      <family val="3"/>
      <charset val="128"/>
    </font>
    <font>
      <b/>
      <sz val="8"/>
      <name val="Meiryo UI"/>
      <family val="3"/>
      <charset val="128"/>
    </font>
    <font>
      <b/>
      <sz val="48"/>
      <name val="Meiryo UI"/>
      <family val="3"/>
      <charset val="128"/>
    </font>
    <font>
      <b/>
      <sz val="36"/>
      <name val="HG丸ｺﾞｼｯｸM-PRO"/>
      <family val="3"/>
      <charset val="128"/>
    </font>
    <font>
      <b/>
      <sz val="22"/>
      <name val="HG丸ｺﾞｼｯｸM-PRO"/>
      <family val="3"/>
      <charset val="128"/>
    </font>
    <font>
      <sz val="22"/>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indexed="10"/>
      <name val="HG丸ｺﾞｼｯｸM-PRO"/>
      <family val="3"/>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b/>
      <sz val="11"/>
      <color rgb="FF000000"/>
      <name val="ＭＳ 明朝"/>
      <family val="1"/>
      <charset val="128"/>
    </font>
    <font>
      <sz val="11"/>
      <color rgb="FFFF0000"/>
      <name val="ＭＳ 明朝"/>
      <family val="1"/>
      <charset val="128"/>
    </font>
    <font>
      <b/>
      <sz val="9"/>
      <color theme="1"/>
      <name val="游ゴシック"/>
      <family val="3"/>
      <charset val="128"/>
    </font>
    <font>
      <sz val="10"/>
      <color rgb="FFFF0000"/>
      <name val="ＭＳ 明朝"/>
      <family val="1"/>
      <charset val="128"/>
    </font>
    <font>
      <sz val="11"/>
      <name val="ＭＳ 明朝"/>
      <family val="1"/>
      <charset val="128"/>
    </font>
    <font>
      <sz val="11"/>
      <color theme="1"/>
      <name val="游ゴシック"/>
      <family val="2"/>
      <charset val="128"/>
      <scheme val="minor"/>
    </font>
    <font>
      <sz val="12"/>
      <color rgb="FFFF0000"/>
      <name val="Meiryo UI"/>
      <family val="3"/>
      <charset val="128"/>
    </font>
    <font>
      <sz val="9"/>
      <color rgb="FF000000"/>
      <name val="Meiryo UI"/>
      <family val="3"/>
      <charset val="128"/>
    </font>
    <font>
      <b/>
      <sz val="16"/>
      <color theme="1"/>
      <name val="游ゴシック"/>
      <family val="3"/>
      <charset val="128"/>
      <scheme val="minor"/>
    </font>
    <font>
      <sz val="11"/>
      <color rgb="FFFF0000"/>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sz val="10"/>
      <color theme="1"/>
      <name val="游ゴシック"/>
      <family val="3"/>
      <charset val="128"/>
      <scheme val="minor"/>
    </font>
    <font>
      <sz val="11"/>
      <name val="游ゴシック"/>
      <family val="3"/>
      <charset val="128"/>
      <scheme val="minor"/>
    </font>
    <font>
      <sz val="14"/>
      <name val="游ゴシック"/>
      <family val="3"/>
      <charset val="128"/>
      <scheme val="minor"/>
    </font>
    <font>
      <b/>
      <sz val="12"/>
      <name val="Meiryo UI"/>
      <family val="3"/>
      <charset val="128"/>
    </font>
    <font>
      <sz val="16"/>
      <color rgb="FFFF0000"/>
      <name val="Meiryo UI"/>
      <family val="3"/>
      <charset val="128"/>
    </font>
    <font>
      <b/>
      <sz val="18"/>
      <color rgb="FFFF0000"/>
      <name val="Meiryo UI"/>
      <family val="3"/>
      <charset val="128"/>
    </font>
  </fonts>
  <fills count="1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51"/>
        <bgColor indexed="64"/>
      </patternFill>
    </fill>
    <fill>
      <patternFill patternType="solid">
        <fgColor theme="0"/>
        <bgColor indexed="64"/>
      </patternFill>
    </fill>
    <fill>
      <patternFill patternType="solid">
        <fgColor rgb="FFFFC91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
      <patternFill patternType="solid">
        <fgColor indexed="9"/>
        <bgColor indexed="64"/>
      </patternFill>
    </fill>
    <fill>
      <patternFill patternType="solid">
        <fgColor rgb="FFFFFFFF"/>
        <bgColor rgb="FF000000"/>
      </patternFill>
    </fill>
    <fill>
      <patternFill patternType="darkGrid"/>
    </fill>
    <fill>
      <patternFill patternType="solid">
        <fgColor rgb="FF00B0F0"/>
        <bgColor indexed="64"/>
      </patternFill>
    </fill>
    <fill>
      <patternFill patternType="solid">
        <fgColor theme="0" tint="-4.9989318521683403E-2"/>
        <bgColor indexed="64"/>
      </patternFill>
    </fill>
    <fill>
      <patternFill patternType="solid">
        <fgColor rgb="FF02EEE3"/>
        <bgColor rgb="FF000000"/>
      </patternFill>
    </fill>
  </fills>
  <borders count="1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diagonalUp="1" diagonalDown="1">
      <left style="thin">
        <color indexed="64"/>
      </left>
      <right style="thin">
        <color indexed="64"/>
      </right>
      <top style="double">
        <color indexed="64"/>
      </top>
      <bottom/>
      <diagonal style="thin">
        <color indexed="64"/>
      </diagonal>
    </border>
    <border>
      <left style="thin">
        <color indexed="64"/>
      </left>
      <right/>
      <top style="double">
        <color indexed="64"/>
      </top>
      <bottom/>
      <diagonal/>
    </border>
    <border>
      <left style="thin">
        <color indexed="64"/>
      </left>
      <right style="medium">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diagonalDown="1">
      <left style="thin">
        <color indexed="64"/>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diagonalDown="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diagonalUp="1" diagonalDown="1">
      <left style="thin">
        <color indexed="64"/>
      </left>
      <right style="thin">
        <color indexed="64"/>
      </right>
      <top/>
      <bottom style="medium">
        <color indexed="64"/>
      </bottom>
      <diagonal style="thin">
        <color indexed="64"/>
      </diagonal>
    </border>
    <border>
      <left/>
      <right style="thin">
        <color indexed="64"/>
      </right>
      <top/>
      <bottom style="double">
        <color indexed="64"/>
      </bottom>
      <diagonal/>
    </border>
    <border>
      <left/>
      <right style="medium">
        <color indexed="64"/>
      </right>
      <top/>
      <bottom style="double">
        <color indexed="64"/>
      </bottom>
      <diagonal/>
    </border>
    <border diagonalUp="1" diagonalDown="1">
      <left style="thin">
        <color indexed="64"/>
      </left>
      <right/>
      <top style="double">
        <color indexed="64"/>
      </top>
      <bottom/>
      <diagonal style="thin">
        <color indexed="64"/>
      </diagonal>
    </border>
    <border diagonalUp="1" diagonalDown="1">
      <left/>
      <right/>
      <top style="double">
        <color indexed="64"/>
      </top>
      <bottom/>
      <diagonal style="thin">
        <color indexed="64"/>
      </diagonal>
    </border>
    <border diagonalUp="1" diagonalDown="1">
      <left/>
      <right style="thin">
        <color indexed="64"/>
      </right>
      <top style="double">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thin">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diagonal style="hair">
        <color indexed="64"/>
      </diagonal>
    </border>
    <border diagonalUp="1">
      <left style="thin">
        <color indexed="64"/>
      </left>
      <right style="medium">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medium">
        <color indexed="64"/>
      </right>
      <top/>
      <bottom style="thin">
        <color indexed="64"/>
      </bottom>
      <diagonal style="hair">
        <color indexed="64"/>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diagonalUp="1" diagonalDown="1">
      <left/>
      <right style="medium">
        <color indexed="64"/>
      </right>
      <top style="double">
        <color indexed="64"/>
      </top>
      <bottom/>
      <diagonal style="thin">
        <color indexed="64"/>
      </diagonal>
    </border>
    <border diagonalUp="1" diagonalDown="1">
      <left/>
      <right style="medium">
        <color indexed="64"/>
      </right>
      <top/>
      <bottom style="thin">
        <color indexed="64"/>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s>
  <cellStyleXfs count="14">
    <xf numFmtId="0" fontId="0"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alignment vertical="center"/>
    </xf>
    <xf numFmtId="0" fontId="93" fillId="0" borderId="0">
      <alignment vertical="center"/>
    </xf>
    <xf numFmtId="0" fontId="98" fillId="0" borderId="0"/>
    <xf numFmtId="0" fontId="7" fillId="0" borderId="0"/>
    <xf numFmtId="0" fontId="127" fillId="0" borderId="0">
      <alignment vertical="center"/>
    </xf>
    <xf numFmtId="0" fontId="7" fillId="0" borderId="0"/>
  </cellStyleXfs>
  <cellXfs count="1149">
    <xf numFmtId="0" fontId="0" fillId="0" borderId="0" xfId="0">
      <alignment vertical="center"/>
    </xf>
    <xf numFmtId="0" fontId="5" fillId="0" borderId="0" xfId="1" applyFont="1" applyAlignment="1" applyProtection="1">
      <alignment vertical="center" shrinkToFit="1"/>
      <protection locked="0"/>
    </xf>
    <xf numFmtId="56" fontId="0" fillId="0" borderId="0" xfId="2" applyNumberFormat="1" applyFont="1">
      <alignment vertical="center"/>
    </xf>
    <xf numFmtId="0" fontId="5" fillId="0" borderId="0" xfId="1" applyFont="1" applyAlignment="1" applyProtection="1">
      <alignment horizontal="center" vertical="center" shrinkToFit="1"/>
      <protection locked="0"/>
    </xf>
    <xf numFmtId="0" fontId="5" fillId="0" borderId="0" xfId="1" applyFont="1" applyAlignment="1" applyProtection="1">
      <alignment horizontal="left" vertical="center" shrinkToFit="1"/>
      <protection locked="0"/>
    </xf>
    <xf numFmtId="56" fontId="0" fillId="0" borderId="0" xfId="2" applyNumberFormat="1" applyFont="1" applyAlignment="1">
      <alignment horizontal="center" vertical="center"/>
    </xf>
    <xf numFmtId="0" fontId="7" fillId="0" borderId="0" xfId="2" applyAlignment="1">
      <alignment horizontal="center" vertical="center"/>
    </xf>
    <xf numFmtId="0" fontId="13" fillId="0" borderId="0" xfId="1" applyFont="1" applyAlignment="1" applyProtection="1">
      <alignment horizontal="center" vertical="center"/>
      <protection locked="0"/>
    </xf>
    <xf numFmtId="0" fontId="7" fillId="0" borderId="0" xfId="2" applyAlignment="1">
      <alignment horizontal="center" vertical="center" shrinkToFit="1"/>
    </xf>
    <xf numFmtId="0" fontId="11" fillId="3" borderId="14" xfId="2" applyFont="1" applyFill="1" applyBorder="1" applyAlignment="1">
      <alignment horizontal="center" vertical="center" shrinkToFit="1"/>
    </xf>
    <xf numFmtId="0" fontId="11" fillId="3" borderId="0" xfId="2" applyFont="1" applyFill="1" applyAlignment="1">
      <alignment horizontal="center" vertical="center" shrinkToFit="1"/>
    </xf>
    <xf numFmtId="0" fontId="14" fillId="2" borderId="64" xfId="2" applyFont="1" applyFill="1" applyBorder="1" applyAlignment="1">
      <alignment horizontal="center" vertical="center"/>
    </xf>
    <xf numFmtId="0" fontId="6" fillId="3" borderId="14" xfId="2" applyFont="1" applyFill="1" applyBorder="1" applyAlignment="1">
      <alignment vertical="center" textRotation="255" shrinkToFit="1"/>
    </xf>
    <xf numFmtId="0" fontId="7" fillId="0" borderId="0" xfId="3" applyAlignment="1">
      <alignment horizontal="center" vertical="center" shrinkToFit="1"/>
    </xf>
    <xf numFmtId="0" fontId="7" fillId="0" borderId="0" xfId="3" applyAlignment="1" applyProtection="1">
      <alignment horizontal="center" vertical="center" shrinkToFit="1"/>
      <protection locked="0"/>
    </xf>
    <xf numFmtId="0" fontId="0" fillId="0" borderId="0" xfId="2" applyFont="1" applyAlignment="1">
      <alignment horizontal="center" vertical="center" shrinkToFit="1"/>
    </xf>
    <xf numFmtId="0" fontId="11" fillId="0" borderId="0" xfId="1" applyFont="1" applyProtection="1">
      <alignment vertical="center"/>
      <protection locked="0"/>
    </xf>
    <xf numFmtId="0" fontId="11" fillId="0" borderId="0" xfId="2" applyFont="1" applyAlignment="1">
      <alignment horizontal="center" vertical="center"/>
    </xf>
    <xf numFmtId="0" fontId="18" fillId="0" borderId="0" xfId="1" applyFont="1" applyProtection="1">
      <alignment vertical="center"/>
      <protection locked="0"/>
    </xf>
    <xf numFmtId="0" fontId="19" fillId="0" borderId="0" xfId="1" applyFont="1" applyProtection="1">
      <alignment vertical="center"/>
      <protection locked="0"/>
    </xf>
    <xf numFmtId="0" fontId="11" fillId="0" borderId="13" xfId="2" applyFont="1" applyBorder="1" applyAlignment="1" applyProtection="1">
      <alignment vertical="center" shrinkToFit="1"/>
      <protection locked="0"/>
    </xf>
    <xf numFmtId="0" fontId="9" fillId="0" borderId="69" xfId="2" applyFont="1" applyBorder="1" applyAlignment="1" applyProtection="1">
      <alignment vertical="center" shrinkToFit="1"/>
      <protection locked="0"/>
    </xf>
    <xf numFmtId="0" fontId="9" fillId="0" borderId="70" xfId="2" applyFont="1" applyBorder="1" applyAlignment="1" applyProtection="1">
      <alignment vertical="center" shrinkToFit="1"/>
      <protection locked="0"/>
    </xf>
    <xf numFmtId="0" fontId="9" fillId="0" borderId="71" xfId="2" applyFont="1" applyBorder="1" applyAlignment="1" applyProtection="1">
      <alignment vertical="center" shrinkToFit="1"/>
      <protection locked="0"/>
    </xf>
    <xf numFmtId="0" fontId="16" fillId="5" borderId="73" xfId="2" applyFont="1" applyFill="1" applyBorder="1" applyAlignment="1" applyProtection="1">
      <alignment horizontal="center" vertical="center" shrinkToFit="1"/>
      <protection locked="0"/>
    </xf>
    <xf numFmtId="0" fontId="11" fillId="5" borderId="74" xfId="2" applyFont="1" applyFill="1" applyBorder="1" applyAlignment="1" applyProtection="1">
      <alignment vertical="center" shrinkToFit="1"/>
      <protection locked="0"/>
    </xf>
    <xf numFmtId="0" fontId="9" fillId="0" borderId="89" xfId="2" applyFont="1" applyBorder="1" applyAlignment="1" applyProtection="1">
      <alignment vertical="center" shrinkToFit="1"/>
      <protection locked="0"/>
    </xf>
    <xf numFmtId="0" fontId="9" fillId="0" borderId="90" xfId="2" applyFont="1" applyBorder="1" applyAlignment="1" applyProtection="1">
      <alignment vertical="center" shrinkToFit="1"/>
      <protection locked="0"/>
    </xf>
    <xf numFmtId="0" fontId="9" fillId="0" borderId="91" xfId="2" applyFont="1" applyBorder="1" applyAlignment="1" applyProtection="1">
      <alignment vertical="center" shrinkToFit="1"/>
      <protection locked="0"/>
    </xf>
    <xf numFmtId="0" fontId="16" fillId="5" borderId="77" xfId="2" applyFont="1" applyFill="1" applyBorder="1" applyAlignment="1" applyProtection="1">
      <alignment horizontal="center" vertical="center" shrinkToFit="1"/>
      <protection locked="0"/>
    </xf>
    <xf numFmtId="0" fontId="11" fillId="5" borderId="82" xfId="2" applyFont="1" applyFill="1" applyBorder="1" applyAlignment="1" applyProtection="1">
      <alignment vertical="center" shrinkToFit="1"/>
      <protection locked="0"/>
    </xf>
    <xf numFmtId="0" fontId="9" fillId="0" borderId="92" xfId="2" applyFont="1" applyBorder="1" applyAlignment="1" applyProtection="1">
      <alignment vertical="center" shrinkToFit="1"/>
      <protection locked="0"/>
    </xf>
    <xf numFmtId="0" fontId="9" fillId="0" borderId="93" xfId="2" applyFont="1" applyBorder="1" applyAlignment="1" applyProtection="1">
      <alignment vertical="center" shrinkToFit="1"/>
      <protection locked="0"/>
    </xf>
    <xf numFmtId="0" fontId="9" fillId="0" borderId="94" xfId="2" applyFont="1" applyBorder="1" applyAlignment="1" applyProtection="1">
      <alignment vertical="center" shrinkToFit="1"/>
      <protection locked="0"/>
    </xf>
    <xf numFmtId="0" fontId="16" fillId="5" borderId="67" xfId="2" applyFont="1" applyFill="1" applyBorder="1" applyAlignment="1" applyProtection="1">
      <alignment horizontal="center" vertical="center" shrinkToFit="1"/>
      <protection locked="0"/>
    </xf>
    <xf numFmtId="0" fontId="11" fillId="5" borderId="13" xfId="2" applyFont="1" applyFill="1" applyBorder="1" applyAlignment="1" applyProtection="1">
      <alignment vertical="center" shrinkToFit="1"/>
      <protection locked="0"/>
    </xf>
    <xf numFmtId="0" fontId="11" fillId="0" borderId="83" xfId="2" applyFont="1" applyBorder="1" applyAlignment="1" applyProtection="1">
      <alignment horizontal="center" vertical="center" shrinkToFit="1"/>
      <protection locked="0"/>
    </xf>
    <xf numFmtId="0" fontId="9" fillId="0" borderId="95" xfId="2" applyFont="1" applyBorder="1" applyAlignment="1" applyProtection="1">
      <alignment vertical="center" shrinkToFit="1"/>
      <protection locked="0"/>
    </xf>
    <xf numFmtId="0" fontId="9" fillId="0" borderId="96" xfId="2" applyFont="1" applyBorder="1" applyAlignment="1" applyProtection="1">
      <alignment vertical="center" shrinkToFit="1"/>
      <protection locked="0"/>
    </xf>
    <xf numFmtId="0" fontId="9" fillId="0" borderId="97" xfId="2" applyFont="1" applyBorder="1" applyAlignment="1" applyProtection="1">
      <alignment vertical="center" shrinkToFit="1"/>
      <protection locked="0"/>
    </xf>
    <xf numFmtId="0" fontId="11" fillId="0" borderId="84" xfId="2" applyFont="1" applyBorder="1" applyAlignment="1" applyProtection="1">
      <alignment horizontal="center" vertical="center" shrinkToFit="1"/>
      <protection locked="0"/>
    </xf>
    <xf numFmtId="0" fontId="9" fillId="0" borderId="98" xfId="2" applyFont="1" applyBorder="1" applyAlignment="1" applyProtection="1">
      <alignment vertical="center" shrinkToFit="1"/>
      <protection locked="0"/>
    </xf>
    <xf numFmtId="0" fontId="9" fillId="0" borderId="99" xfId="2" applyFont="1" applyBorder="1" applyAlignment="1" applyProtection="1">
      <alignment vertical="center" shrinkToFit="1"/>
      <protection locked="0"/>
    </xf>
    <xf numFmtId="0" fontId="9" fillId="0" borderId="100" xfId="2" applyFont="1" applyBorder="1" applyAlignment="1" applyProtection="1">
      <alignment vertical="center" shrinkToFit="1"/>
      <protection locked="0"/>
    </xf>
    <xf numFmtId="0" fontId="10" fillId="0" borderId="88" xfId="1" applyFont="1" applyBorder="1" applyAlignment="1" applyProtection="1">
      <alignment horizontal="center" vertical="center"/>
      <protection locked="0"/>
    </xf>
    <xf numFmtId="0" fontId="7" fillId="0" borderId="88" xfId="2" applyBorder="1" applyAlignment="1">
      <alignment horizontal="center" vertical="center"/>
    </xf>
    <xf numFmtId="0" fontId="7" fillId="0" borderId="0" xfId="2" applyAlignment="1">
      <alignment horizontal="left" vertical="center"/>
    </xf>
    <xf numFmtId="0" fontId="0" fillId="0" borderId="0" xfId="0" applyFill="1" applyAlignment="1">
      <alignment vertical="center"/>
    </xf>
    <xf numFmtId="0" fontId="10" fillId="0" borderId="88" xfId="1" applyFont="1" applyBorder="1" applyAlignment="1" applyProtection="1">
      <alignment horizontal="center" vertical="center"/>
    </xf>
    <xf numFmtId="0" fontId="7" fillId="0" borderId="88" xfId="1" applyFont="1" applyBorder="1" applyAlignment="1" applyProtection="1">
      <alignment horizontal="center" vertical="center"/>
    </xf>
    <xf numFmtId="0" fontId="0" fillId="0" borderId="88" xfId="0" applyBorder="1" applyAlignment="1">
      <alignment horizontal="center" vertical="center"/>
    </xf>
    <xf numFmtId="49" fontId="0" fillId="0" borderId="36" xfId="0" applyNumberFormat="1" applyBorder="1">
      <alignment vertical="center"/>
    </xf>
    <xf numFmtId="0" fontId="0" fillId="0" borderId="34" xfId="0" applyBorder="1" applyAlignment="1">
      <alignment horizontal="center" vertical="center"/>
    </xf>
    <xf numFmtId="49" fontId="0" fillId="0" borderId="34" xfId="0" applyNumberFormat="1" applyBorder="1" applyAlignment="1">
      <alignment horizontal="center" vertical="center"/>
    </xf>
    <xf numFmtId="0" fontId="0" fillId="0" borderId="0" xfId="0" applyFill="1">
      <alignment vertical="center"/>
    </xf>
    <xf numFmtId="0" fontId="11" fillId="3" borderId="0" xfId="2" applyFont="1" applyFill="1" applyBorder="1" applyAlignment="1">
      <alignment horizontal="center" vertical="center" shrinkToFit="1"/>
    </xf>
    <xf numFmtId="0" fontId="16" fillId="0" borderId="81" xfId="2" applyFont="1" applyBorder="1" applyAlignment="1" applyProtection="1">
      <alignment horizontal="center" vertical="center" shrinkToFit="1"/>
      <protection locked="0"/>
    </xf>
    <xf numFmtId="0" fontId="7" fillId="0" borderId="0" xfId="2" applyBorder="1" applyAlignment="1">
      <alignment horizontal="center" vertical="center"/>
    </xf>
    <xf numFmtId="0" fontId="7" fillId="0" borderId="35" xfId="2" applyBorder="1" applyAlignment="1">
      <alignment horizontal="center" vertical="center"/>
    </xf>
    <xf numFmtId="0" fontId="5" fillId="6" borderId="23" xfId="2" applyFont="1" applyFill="1" applyBorder="1">
      <alignment vertical="center"/>
    </xf>
    <xf numFmtId="0" fontId="10" fillId="0" borderId="14" xfId="1" applyFont="1" applyBorder="1" applyAlignment="1" applyProtection="1">
      <alignment vertical="center"/>
      <protection locked="0"/>
    </xf>
    <xf numFmtId="0" fontId="10" fillId="0" borderId="0" xfId="1" applyFont="1" applyBorder="1" applyAlignment="1" applyProtection="1">
      <alignment vertical="center"/>
      <protection locked="0"/>
    </xf>
    <xf numFmtId="0" fontId="5" fillId="0" borderId="88" xfId="1" applyFont="1" applyBorder="1" applyAlignment="1" applyProtection="1">
      <alignment horizontal="center" vertical="center"/>
      <protection locked="0"/>
    </xf>
    <xf numFmtId="0" fontId="5" fillId="5" borderId="88" xfId="1" applyFont="1" applyFill="1" applyBorder="1" applyAlignment="1" applyProtection="1">
      <alignment horizontal="center" vertical="center"/>
      <protection locked="0"/>
    </xf>
    <xf numFmtId="0" fontId="11" fillId="0" borderId="65" xfId="2" applyNumberFormat="1" applyFont="1" applyBorder="1" applyAlignment="1" applyProtection="1">
      <alignment horizontal="center" vertical="center" shrinkToFit="1"/>
      <protection locked="0"/>
    </xf>
    <xf numFmtId="0" fontId="11" fillId="0" borderId="75" xfId="2" applyNumberFormat="1" applyFont="1" applyBorder="1" applyAlignment="1" applyProtection="1">
      <alignment horizontal="center" vertical="center" shrinkToFit="1"/>
      <protection locked="0"/>
    </xf>
    <xf numFmtId="0" fontId="11" fillId="0" borderId="84" xfId="2" applyNumberFormat="1" applyFont="1" applyBorder="1" applyAlignment="1" applyProtection="1">
      <alignment horizontal="center" vertical="center" shrinkToFit="1"/>
      <protection locked="0"/>
    </xf>
    <xf numFmtId="0" fontId="11" fillId="0" borderId="79" xfId="2" applyNumberFormat="1" applyFont="1" applyBorder="1" applyAlignment="1" applyProtection="1">
      <alignment horizontal="center" vertical="center" shrinkToFit="1"/>
      <protection locked="0"/>
    </xf>
    <xf numFmtId="0" fontId="11" fillId="0" borderId="83" xfId="2" applyNumberFormat="1" applyFont="1" applyBorder="1" applyAlignment="1" applyProtection="1">
      <alignment horizontal="center" vertical="center" shrinkToFit="1"/>
      <protection locked="0"/>
    </xf>
    <xf numFmtId="0" fontId="14" fillId="2" borderId="103" xfId="2" applyFont="1" applyFill="1" applyBorder="1" applyAlignment="1">
      <alignment horizontal="center" vertical="center"/>
    </xf>
    <xf numFmtId="0" fontId="11" fillId="0" borderId="72" xfId="2" applyNumberFormat="1" applyFont="1" applyBorder="1" applyAlignment="1" applyProtection="1">
      <alignment horizontal="center" vertical="center" shrinkToFit="1"/>
      <protection locked="0"/>
    </xf>
    <xf numFmtId="0" fontId="11" fillId="0" borderId="85" xfId="2" applyNumberFormat="1" applyFont="1" applyBorder="1" applyAlignment="1" applyProtection="1">
      <alignment horizontal="center" vertical="center" shrinkToFit="1"/>
      <protection locked="0"/>
    </xf>
    <xf numFmtId="0" fontId="11" fillId="0" borderId="66" xfId="2" applyNumberFormat="1" applyFont="1" applyBorder="1" applyAlignment="1" applyProtection="1">
      <alignment horizontal="center" vertical="center" shrinkToFit="1"/>
      <protection locked="0"/>
    </xf>
    <xf numFmtId="0" fontId="11" fillId="0" borderId="76" xfId="2" applyNumberFormat="1" applyFont="1" applyBorder="1" applyAlignment="1" applyProtection="1">
      <alignment horizontal="center" vertical="center" shrinkToFit="1"/>
      <protection locked="0"/>
    </xf>
    <xf numFmtId="0" fontId="11" fillId="0" borderId="80" xfId="2" applyNumberFormat="1" applyFont="1" applyBorder="1" applyAlignment="1" applyProtection="1">
      <alignment horizontal="center" vertical="center" shrinkToFit="1"/>
      <protection locked="0"/>
    </xf>
    <xf numFmtId="0" fontId="14" fillId="2" borderId="62" xfId="2" applyFont="1" applyFill="1" applyBorder="1" applyAlignment="1">
      <alignment horizontal="center" vertical="center"/>
    </xf>
    <xf numFmtId="0" fontId="11" fillId="0" borderId="74" xfId="2" applyNumberFormat="1" applyFont="1" applyBorder="1" applyAlignment="1" applyProtection="1">
      <alignment horizontal="center" vertical="center" shrinkToFit="1"/>
      <protection locked="0"/>
    </xf>
    <xf numFmtId="0" fontId="11" fillId="0" borderId="87" xfId="2" applyNumberFormat="1" applyFont="1" applyBorder="1" applyAlignment="1" applyProtection="1">
      <alignment horizontal="center" vertical="center" shrinkToFit="1"/>
      <protection locked="0"/>
    </xf>
    <xf numFmtId="0" fontId="11" fillId="0" borderId="68" xfId="2" applyNumberFormat="1" applyFont="1" applyBorder="1" applyAlignment="1" applyProtection="1">
      <alignment horizontal="center" vertical="center" shrinkToFit="1"/>
      <protection locked="0"/>
    </xf>
    <xf numFmtId="0" fontId="11" fillId="0" borderId="78" xfId="2" applyNumberFormat="1" applyFont="1" applyBorder="1" applyAlignment="1" applyProtection="1">
      <alignment horizontal="center" vertical="center" shrinkToFit="1"/>
      <protection locked="0"/>
    </xf>
    <xf numFmtId="0" fontId="11" fillId="0" borderId="82" xfId="2" applyNumberFormat="1" applyFont="1" applyBorder="1" applyAlignment="1" applyProtection="1">
      <alignment horizontal="center" vertical="center" shrinkToFit="1"/>
      <protection locked="0"/>
    </xf>
    <xf numFmtId="0" fontId="14" fillId="2" borderId="106" xfId="2" applyFont="1" applyFill="1" applyBorder="1" applyAlignment="1">
      <alignment horizontal="center" vertical="center"/>
    </xf>
    <xf numFmtId="0" fontId="14" fillId="2" borderId="107" xfId="2" applyFont="1" applyFill="1" applyBorder="1" applyAlignment="1">
      <alignment horizontal="center" vertical="center"/>
    </xf>
    <xf numFmtId="0" fontId="11" fillId="0" borderId="108" xfId="2" applyNumberFormat="1" applyFont="1" applyBorder="1" applyAlignment="1" applyProtection="1">
      <alignment horizontal="center" vertical="center" shrinkToFit="1"/>
      <protection locked="0"/>
    </xf>
    <xf numFmtId="0" fontId="11" fillId="0" borderId="109" xfId="2" applyNumberFormat="1" applyFont="1" applyBorder="1" applyAlignment="1" applyProtection="1">
      <alignment horizontal="center" vertical="center" shrinkToFit="1"/>
      <protection locked="0"/>
    </xf>
    <xf numFmtId="0" fontId="11" fillId="0" borderId="110" xfId="2" applyNumberFormat="1" applyFont="1" applyBorder="1" applyAlignment="1" applyProtection="1">
      <alignment horizontal="center" vertical="center" shrinkToFit="1"/>
      <protection locked="0"/>
    </xf>
    <xf numFmtId="0" fontId="11" fillId="0" borderId="111" xfId="2" applyNumberFormat="1" applyFont="1" applyBorder="1" applyAlignment="1" applyProtection="1">
      <alignment horizontal="center" vertical="center" shrinkToFit="1"/>
      <protection locked="0"/>
    </xf>
    <xf numFmtId="0" fontId="11" fillId="0" borderId="112" xfId="2" applyNumberFormat="1" applyFont="1" applyBorder="1" applyAlignment="1" applyProtection="1">
      <alignment horizontal="center" vertical="center" shrinkToFit="1"/>
      <protection locked="0"/>
    </xf>
    <xf numFmtId="0" fontId="11" fillId="0" borderId="113" xfId="2" applyNumberFormat="1" applyFont="1" applyBorder="1" applyAlignment="1" applyProtection="1">
      <alignment horizontal="center" vertical="center" shrinkToFit="1"/>
      <protection locked="0"/>
    </xf>
    <xf numFmtId="0" fontId="11" fillId="0" borderId="114" xfId="2" applyNumberFormat="1" applyFont="1" applyBorder="1" applyAlignment="1" applyProtection="1">
      <alignment horizontal="center" vertical="center" shrinkToFit="1"/>
      <protection locked="0"/>
    </xf>
    <xf numFmtId="0" fontId="11" fillId="0" borderId="115" xfId="2" applyNumberFormat="1" applyFont="1" applyBorder="1" applyAlignment="1" applyProtection="1">
      <alignment horizontal="center" vertical="center" shrinkToFit="1"/>
      <protection locked="0"/>
    </xf>
    <xf numFmtId="0" fontId="11" fillId="0" borderId="116" xfId="2" applyNumberFormat="1" applyFont="1" applyBorder="1" applyAlignment="1" applyProtection="1">
      <alignment horizontal="center" vertical="center" shrinkToFit="1"/>
      <protection locked="0"/>
    </xf>
    <xf numFmtId="0" fontId="11" fillId="0" borderId="117" xfId="2" applyNumberFormat="1" applyFont="1" applyBorder="1" applyAlignment="1" applyProtection="1">
      <alignment horizontal="center" vertical="center" shrinkToFit="1"/>
      <protection locked="0"/>
    </xf>
    <xf numFmtId="0" fontId="11" fillId="0" borderId="75" xfId="2" applyFont="1" applyBorder="1" applyAlignment="1" applyProtection="1">
      <alignment horizontal="center" vertical="center" shrinkToFit="1"/>
      <protection locked="0"/>
    </xf>
    <xf numFmtId="0" fontId="11" fillId="0" borderId="79" xfId="2" applyFont="1" applyBorder="1" applyAlignment="1" applyProtection="1">
      <alignment horizontal="center" vertical="center" shrinkToFit="1"/>
      <protection locked="0"/>
    </xf>
    <xf numFmtId="0" fontId="11" fillId="0" borderId="65" xfId="2" applyFont="1" applyBorder="1" applyAlignment="1" applyProtection="1">
      <alignment horizontal="center" vertical="center" shrinkToFit="1"/>
      <protection locked="0"/>
    </xf>
    <xf numFmtId="0" fontId="7" fillId="0" borderId="0" xfId="2" applyAlignment="1">
      <alignment horizontal="center"/>
    </xf>
    <xf numFmtId="0" fontId="19" fillId="0" borderId="0" xfId="1" applyFont="1" applyAlignment="1" applyProtection="1">
      <protection locked="0"/>
    </xf>
    <xf numFmtId="0" fontId="9" fillId="0" borderId="0" xfId="2" applyFont="1" applyAlignment="1">
      <alignment horizontal="center"/>
    </xf>
    <xf numFmtId="0" fontId="8" fillId="0" borderId="0" xfId="1" applyFont="1" applyAlignment="1" applyProtection="1">
      <protection locked="0"/>
    </xf>
    <xf numFmtId="0" fontId="10" fillId="0" borderId="0" xfId="1" applyFont="1" applyAlignment="1" applyProtection="1">
      <protection locked="0"/>
    </xf>
    <xf numFmtId="0" fontId="7" fillId="0" borderId="0" xfId="2" applyAlignment="1">
      <alignment horizontal="left"/>
    </xf>
    <xf numFmtId="0" fontId="27" fillId="0" borderId="0" xfId="1" applyFont="1" applyProtection="1">
      <alignment vertical="center"/>
      <protection locked="0"/>
    </xf>
    <xf numFmtId="0" fontId="6" fillId="0" borderId="0" xfId="1" applyFont="1" applyAlignment="1" applyProtection="1">
      <alignment horizontal="center" vertical="center"/>
      <protection locked="0"/>
    </xf>
    <xf numFmtId="0" fontId="10" fillId="0" borderId="0" xfId="1" applyFont="1" applyProtection="1">
      <alignment vertical="center"/>
      <protection locked="0"/>
    </xf>
    <xf numFmtId="0" fontId="10" fillId="0" borderId="0" xfId="2" applyFont="1" applyAlignment="1">
      <alignment horizontal="left" vertical="center"/>
    </xf>
    <xf numFmtId="179" fontId="0" fillId="0" borderId="0" xfId="0" applyNumberFormat="1">
      <alignment vertical="center"/>
    </xf>
    <xf numFmtId="179" fontId="0" fillId="0" borderId="88" xfId="0" applyNumberFormat="1" applyBorder="1" applyAlignment="1">
      <alignment horizontal="center" vertical="center"/>
    </xf>
    <xf numFmtId="179" fontId="0" fillId="0" borderId="0" xfId="0" applyNumberFormat="1" applyAlignment="1">
      <alignment horizontal="center" vertical="center"/>
    </xf>
    <xf numFmtId="179" fontId="0" fillId="0" borderId="36" xfId="0" applyNumberFormat="1" applyBorder="1" applyAlignment="1">
      <alignment horizontal="center" vertical="center"/>
    </xf>
    <xf numFmtId="179" fontId="0" fillId="0" borderId="88" xfId="0" applyNumberFormat="1" applyBorder="1" applyAlignment="1">
      <alignment horizontal="right" vertical="center"/>
    </xf>
    <xf numFmtId="179" fontId="20" fillId="0" borderId="0" xfId="0" applyNumberFormat="1" applyFont="1">
      <alignment vertical="center"/>
    </xf>
    <xf numFmtId="179" fontId="0" fillId="0" borderId="0" xfId="0" applyNumberFormat="1" applyAlignment="1">
      <alignment horizontal="right"/>
    </xf>
    <xf numFmtId="179" fontId="0" fillId="0" borderId="0" xfId="0" applyNumberFormat="1" applyProtection="1">
      <alignment vertical="center"/>
      <protection locked="0"/>
    </xf>
    <xf numFmtId="179" fontId="0" fillId="0" borderId="0" xfId="0" applyNumberFormat="1" applyAlignment="1" applyProtection="1">
      <alignment horizontal="right"/>
      <protection locked="0"/>
    </xf>
    <xf numFmtId="179" fontId="20" fillId="0" borderId="0" xfId="0" applyNumberFormat="1" applyFont="1" applyProtection="1">
      <alignment vertical="center"/>
      <protection locked="0"/>
    </xf>
    <xf numFmtId="179" fontId="0" fillId="0" borderId="88" xfId="0" applyNumberFormat="1" applyBorder="1" applyAlignment="1" applyProtection="1">
      <alignment horizontal="center" vertical="center"/>
      <protection locked="0"/>
    </xf>
    <xf numFmtId="179" fontId="0" fillId="0" borderId="88" xfId="0" applyNumberFormat="1" applyBorder="1" applyAlignment="1" applyProtection="1">
      <alignment horizontal="right" vertical="center"/>
      <protection locked="0"/>
    </xf>
    <xf numFmtId="179" fontId="0" fillId="0" borderId="36" xfId="0" applyNumberFormat="1" applyBorder="1" applyAlignment="1" applyProtection="1">
      <alignment horizontal="center" vertical="center"/>
      <protection locked="0"/>
    </xf>
    <xf numFmtId="179" fontId="0" fillId="0" borderId="0" xfId="0" applyNumberFormat="1" applyAlignment="1" applyProtection="1">
      <alignment horizontal="center" vertical="center"/>
      <protection locked="0"/>
    </xf>
    <xf numFmtId="0" fontId="31" fillId="0" borderId="0" xfId="0" applyFont="1" applyAlignment="1">
      <alignment horizontal="justify" vertical="center"/>
    </xf>
    <xf numFmtId="0" fontId="32" fillId="0" borderId="0" xfId="0" applyFont="1" applyAlignment="1">
      <alignment vertical="center" wrapText="1"/>
    </xf>
    <xf numFmtId="0" fontId="34" fillId="0" borderId="0" xfId="0" applyFont="1" applyAlignment="1"/>
    <xf numFmtId="0" fontId="0" fillId="0" borderId="0" xfId="0" applyAlignment="1"/>
    <xf numFmtId="0" fontId="30" fillId="0" borderId="0" xfId="0" applyFont="1" applyAlignment="1">
      <alignment vertical="center" wrapText="1"/>
    </xf>
    <xf numFmtId="0" fontId="30" fillId="0" borderId="0" xfId="0" applyFont="1" applyAlignment="1">
      <alignment horizontal="left" vertical="center" wrapText="1"/>
    </xf>
    <xf numFmtId="0" fontId="30" fillId="0" borderId="0" xfId="0" applyFont="1" applyAlignment="1">
      <alignment horizontal="justify" vertical="center"/>
    </xf>
    <xf numFmtId="0" fontId="0" fillId="0" borderId="0" xfId="0" applyAlignment="1">
      <alignment vertical="top"/>
    </xf>
    <xf numFmtId="0" fontId="30" fillId="0" borderId="0" xfId="0" applyFont="1" applyAlignment="1">
      <alignment horizontal="justify" vertical="center" wrapText="1"/>
    </xf>
    <xf numFmtId="0" fontId="40" fillId="0" borderId="41" xfId="0" applyFont="1" applyBorder="1" applyAlignment="1">
      <alignment horizontal="justify" vertical="top" wrapText="1"/>
    </xf>
    <xf numFmtId="0" fontId="40" fillId="0" borderId="18" xfId="0" applyFont="1" applyBorder="1" applyAlignment="1">
      <alignment horizontal="justify" vertical="top" wrapText="1"/>
    </xf>
    <xf numFmtId="0" fontId="49" fillId="0" borderId="31" xfId="0" applyFont="1" applyBorder="1" applyAlignment="1">
      <alignment horizontal="justify" vertical="top" wrapText="1"/>
    </xf>
    <xf numFmtId="0" fontId="53" fillId="0" borderId="0" xfId="0" applyFont="1" applyAlignment="1">
      <alignment vertical="center" wrapText="1"/>
    </xf>
    <xf numFmtId="0" fontId="54" fillId="0" borderId="0" xfId="0" applyFont="1" applyAlignment="1">
      <alignment horizontal="center" vertical="center"/>
    </xf>
    <xf numFmtId="0" fontId="52" fillId="0" borderId="0" xfId="0" applyFont="1" applyAlignment="1">
      <alignment horizontal="center" vertical="center"/>
    </xf>
    <xf numFmtId="0" fontId="57" fillId="0" borderId="0" xfId="0" applyFont="1" applyAlignment="1">
      <alignment horizontal="justify" vertical="center"/>
    </xf>
    <xf numFmtId="0" fontId="59" fillId="0" borderId="0" xfId="0" applyFont="1" applyAlignment="1">
      <alignment horizontal="justify" vertical="center"/>
    </xf>
    <xf numFmtId="0" fontId="63" fillId="0" borderId="0" xfId="0" applyFont="1" applyAlignment="1">
      <alignment horizontal="justify" vertical="center"/>
    </xf>
    <xf numFmtId="0" fontId="7" fillId="0" borderId="0" xfId="4"/>
    <xf numFmtId="0" fontId="7" fillId="0" borderId="121" xfId="4" applyBorder="1" applyAlignment="1">
      <alignment horizontal="center" vertical="center"/>
    </xf>
    <xf numFmtId="0" fontId="7" fillId="0" borderId="122" xfId="4" applyBorder="1" applyAlignment="1">
      <alignment horizontal="center" vertical="center"/>
    </xf>
    <xf numFmtId="0" fontId="7" fillId="0" borderId="2" xfId="4" applyBorder="1"/>
    <xf numFmtId="0" fontId="7" fillId="0" borderId="123" xfId="4" applyBorder="1" applyAlignment="1">
      <alignment horizontal="center" vertical="center"/>
    </xf>
    <xf numFmtId="0" fontId="7" fillId="0" borderId="4" xfId="4" applyBorder="1"/>
    <xf numFmtId="0" fontId="7" fillId="0" borderId="5" xfId="4" applyBorder="1"/>
    <xf numFmtId="0" fontId="9" fillId="0" borderId="0" xfId="4" applyFont="1" applyAlignment="1">
      <alignment horizontal="center" vertical="center" shrinkToFit="1"/>
    </xf>
    <xf numFmtId="0" fontId="7" fillId="0" borderId="124" xfId="4" applyBorder="1" applyAlignment="1">
      <alignment horizontal="center" vertical="center" shrinkToFit="1"/>
    </xf>
    <xf numFmtId="0" fontId="7" fillId="0" borderId="31" xfId="4" applyBorder="1" applyAlignment="1">
      <alignment horizontal="center" vertical="center" shrinkToFit="1"/>
    </xf>
    <xf numFmtId="0" fontId="0" fillId="0" borderId="127" xfId="4" applyFont="1" applyBorder="1" applyAlignment="1">
      <alignment horizontal="center" vertical="center" shrinkToFit="1"/>
    </xf>
    <xf numFmtId="0" fontId="7" fillId="0" borderId="0" xfId="5"/>
    <xf numFmtId="0" fontId="0" fillId="0" borderId="88" xfId="4" applyFont="1" applyBorder="1" applyAlignment="1">
      <alignment horizontal="center" vertical="center" shrinkToFit="1"/>
    </xf>
    <xf numFmtId="0" fontId="7" fillId="0" borderId="88" xfId="4" applyBorder="1" applyAlignment="1">
      <alignment horizontal="center" vertical="center" shrinkToFit="1"/>
    </xf>
    <xf numFmtId="0" fontId="7" fillId="0" borderId="0" xfId="4" applyAlignment="1">
      <alignment horizontal="center" vertical="center"/>
    </xf>
    <xf numFmtId="0" fontId="7" fillId="0" borderId="128" xfId="4" applyBorder="1" applyAlignment="1">
      <alignment horizontal="center" vertical="center"/>
    </xf>
    <xf numFmtId="0" fontId="7" fillId="0" borderId="88" xfId="4" applyBorder="1" applyAlignment="1">
      <alignment horizontal="center" vertical="center"/>
    </xf>
    <xf numFmtId="0" fontId="7" fillId="0" borderId="129" xfId="4" applyBorder="1" applyAlignment="1">
      <alignment horizontal="center" vertical="center"/>
    </xf>
    <xf numFmtId="0" fontId="7" fillId="0" borderId="64" xfId="4" applyBorder="1" applyAlignment="1">
      <alignment horizontal="center" vertical="center" shrinkToFit="1"/>
    </xf>
    <xf numFmtId="0" fontId="7" fillId="0" borderId="7" xfId="4" applyBorder="1"/>
    <xf numFmtId="0" fontId="7" fillId="0" borderId="8" xfId="4" applyBorder="1"/>
    <xf numFmtId="0" fontId="71" fillId="0" borderId="133" xfId="6" applyFont="1" applyBorder="1" applyAlignment="1">
      <alignment horizontal="left" vertical="center" indent="1"/>
    </xf>
    <xf numFmtId="0" fontId="7" fillId="0" borderId="0" xfId="3">
      <alignment vertical="center"/>
    </xf>
    <xf numFmtId="0" fontId="79" fillId="9" borderId="35" xfId="7" applyFont="1" applyFill="1" applyBorder="1" applyAlignment="1">
      <alignment horizontal="center"/>
    </xf>
    <xf numFmtId="181" fontId="79" fillId="10" borderId="0" xfId="7" applyNumberFormat="1" applyFont="1" applyFill="1"/>
    <xf numFmtId="181" fontId="83" fillId="10" borderId="35" xfId="7" applyNumberFormat="1" applyFont="1" applyFill="1" applyBorder="1" applyAlignment="1">
      <alignment horizontal="left" vertical="center"/>
    </xf>
    <xf numFmtId="0" fontId="83" fillId="10" borderId="0" xfId="7" applyFont="1" applyFill="1" applyAlignment="1">
      <alignment horizontal="left" vertical="center"/>
    </xf>
    <xf numFmtId="0" fontId="79" fillId="10" borderId="0" xfId="7" applyFont="1" applyFill="1"/>
    <xf numFmtId="0" fontId="91" fillId="10" borderId="88" xfId="7" applyFont="1" applyFill="1" applyBorder="1" applyAlignment="1">
      <alignment horizontal="center" vertical="center"/>
    </xf>
    <xf numFmtId="0" fontId="79" fillId="10" borderId="88" xfId="7" applyFont="1" applyFill="1" applyBorder="1" applyAlignment="1">
      <alignment horizontal="center" vertical="center"/>
    </xf>
    <xf numFmtId="0" fontId="79" fillId="10" borderId="34" xfId="7" applyFont="1" applyFill="1" applyBorder="1" applyAlignment="1">
      <alignment horizontal="center" vertical="center"/>
    </xf>
    <xf numFmtId="0" fontId="79" fillId="10" borderId="145" xfId="7" applyFont="1" applyFill="1" applyBorder="1" applyAlignment="1">
      <alignment horizontal="center" vertical="center"/>
    </xf>
    <xf numFmtId="0" fontId="79" fillId="10" borderId="35" xfId="7" applyFont="1" applyFill="1" applyBorder="1" applyAlignment="1">
      <alignment horizontal="center" vertical="center"/>
    </xf>
    <xf numFmtId="0" fontId="79" fillId="10" borderId="146" xfId="7" applyFont="1" applyFill="1" applyBorder="1" applyAlignment="1">
      <alignment horizontal="center" vertical="center"/>
    </xf>
    <xf numFmtId="0" fontId="79" fillId="10" borderId="147" xfId="7" applyFont="1" applyFill="1" applyBorder="1" applyAlignment="1">
      <alignment horizontal="center" vertical="center"/>
    </xf>
    <xf numFmtId="0" fontId="79" fillId="10" borderId="36" xfId="7" applyFont="1" applyFill="1" applyBorder="1" applyAlignment="1">
      <alignment horizontal="center" vertical="center"/>
    </xf>
    <xf numFmtId="0" fontId="88" fillId="10" borderId="18" xfId="7" applyFont="1" applyFill="1" applyBorder="1" applyAlignment="1">
      <alignment horizontal="center" vertical="center" wrapText="1"/>
    </xf>
    <xf numFmtId="0" fontId="88" fillId="10" borderId="88" xfId="7" applyFont="1" applyFill="1" applyBorder="1" applyAlignment="1">
      <alignment horizontal="center" vertical="center" wrapText="1"/>
    </xf>
    <xf numFmtId="0" fontId="85" fillId="10" borderId="0" xfId="7" applyFont="1" applyFill="1"/>
    <xf numFmtId="0" fontId="27" fillId="11" borderId="0" xfId="9" applyFont="1" applyFill="1">
      <alignment vertical="center"/>
    </xf>
    <xf numFmtId="0" fontId="79" fillId="5" borderId="0" xfId="7" applyFont="1" applyFill="1"/>
    <xf numFmtId="0" fontId="7" fillId="5" borderId="0" xfId="8" applyFill="1">
      <alignment vertical="center"/>
    </xf>
    <xf numFmtId="0" fontId="7" fillId="11" borderId="0" xfId="9" applyFont="1" applyFill="1">
      <alignment vertical="center"/>
    </xf>
    <xf numFmtId="0" fontId="0" fillId="5" borderId="0" xfId="8" applyFont="1" applyFill="1">
      <alignment vertical="center"/>
    </xf>
    <xf numFmtId="0" fontId="94" fillId="11" borderId="0" xfId="9" applyFont="1" applyFill="1">
      <alignment vertical="center"/>
    </xf>
    <xf numFmtId="0" fontId="94" fillId="5" borderId="0" xfId="8" applyFont="1" applyFill="1">
      <alignment vertical="center"/>
    </xf>
    <xf numFmtId="0" fontId="98" fillId="0" borderId="0" xfId="10"/>
    <xf numFmtId="0" fontId="99" fillId="10" borderId="0" xfId="7" applyFont="1" applyFill="1"/>
    <xf numFmtId="0" fontId="79" fillId="0" borderId="0" xfId="7" applyFont="1"/>
    <xf numFmtId="0" fontId="101" fillId="10" borderId="34" xfId="7" applyFont="1" applyFill="1" applyBorder="1" applyAlignment="1">
      <alignment horizontal="center" vertical="center"/>
    </xf>
    <xf numFmtId="0" fontId="102" fillId="10" borderId="0" xfId="7" applyFont="1" applyFill="1" applyAlignment="1">
      <alignment vertical="center"/>
    </xf>
    <xf numFmtId="0" fontId="104" fillId="10" borderId="130" xfId="7" applyFont="1" applyFill="1" applyBorder="1" applyAlignment="1">
      <alignment horizontal="centerContinuous"/>
    </xf>
    <xf numFmtId="0" fontId="104" fillId="10" borderId="150" xfId="7" applyFont="1" applyFill="1" applyBorder="1" applyAlignment="1">
      <alignment horizontal="centerContinuous"/>
    </xf>
    <xf numFmtId="0" fontId="79" fillId="10" borderId="34" xfId="7" applyFont="1" applyFill="1" applyBorder="1" applyAlignment="1">
      <alignment horizontal="centerContinuous"/>
    </xf>
    <xf numFmtId="0" fontId="79" fillId="10" borderId="35" xfId="7" applyFont="1" applyFill="1" applyBorder="1" applyAlignment="1">
      <alignment horizontal="centerContinuous"/>
    </xf>
    <xf numFmtId="0" fontId="79" fillId="10" borderId="36" xfId="7" applyFont="1" applyFill="1" applyBorder="1" applyAlignment="1">
      <alignment horizontal="centerContinuous"/>
    </xf>
    <xf numFmtId="0" fontId="80" fillId="10" borderId="14" xfId="7" applyFont="1" applyFill="1" applyBorder="1"/>
    <xf numFmtId="0" fontId="79" fillId="10" borderId="15" xfId="7" applyFont="1" applyFill="1" applyBorder="1"/>
    <xf numFmtId="0" fontId="79" fillId="10" borderId="0" xfId="7" applyFont="1" applyFill="1" applyAlignment="1">
      <alignment horizontal="center"/>
    </xf>
    <xf numFmtId="0" fontId="79" fillId="10" borderId="132" xfId="7" applyFont="1" applyFill="1" applyBorder="1" applyAlignment="1">
      <alignment horizontal="centerContinuous"/>
    </xf>
    <xf numFmtId="0" fontId="79" fillId="10" borderId="102" xfId="7" applyFont="1" applyFill="1" applyBorder="1" applyAlignment="1">
      <alignment horizontal="centerContinuous"/>
    </xf>
    <xf numFmtId="0" fontId="80" fillId="10" borderId="32" xfId="7" applyFont="1" applyFill="1" applyBorder="1"/>
    <xf numFmtId="0" fontId="79" fillId="10" borderId="37" xfId="7" applyFont="1" applyFill="1" applyBorder="1"/>
    <xf numFmtId="0" fontId="79" fillId="10" borderId="38" xfId="7" applyFont="1" applyFill="1" applyBorder="1"/>
    <xf numFmtId="0" fontId="79" fillId="10" borderId="42" xfId="7" applyFont="1" applyFill="1" applyBorder="1"/>
    <xf numFmtId="0" fontId="79" fillId="10" borderId="22" xfId="7" applyFont="1" applyFill="1" applyBorder="1"/>
    <xf numFmtId="0" fontId="7" fillId="0" borderId="0" xfId="7"/>
    <xf numFmtId="0" fontId="0" fillId="0" borderId="0" xfId="7" applyFont="1"/>
    <xf numFmtId="0" fontId="109" fillId="10" borderId="121" xfId="7" applyFont="1" applyFill="1" applyBorder="1" applyAlignment="1">
      <alignment horizontal="center" vertical="center"/>
    </xf>
    <xf numFmtId="0" fontId="7" fillId="0" borderId="0" xfId="7" applyAlignment="1">
      <alignment horizontal="center" vertical="center"/>
    </xf>
    <xf numFmtId="0" fontId="109" fillId="10" borderId="128" xfId="7" applyFont="1" applyFill="1" applyBorder="1" applyAlignment="1">
      <alignment horizontal="center" vertical="center"/>
    </xf>
    <xf numFmtId="181" fontId="110" fillId="10" borderId="88" xfId="7" applyNumberFormat="1" applyFont="1" applyFill="1" applyBorder="1" applyAlignment="1">
      <alignment horizontal="center" vertical="center"/>
    </xf>
    <xf numFmtId="0" fontId="23" fillId="9" borderId="133" xfId="7" applyFont="1" applyFill="1" applyBorder="1" applyAlignment="1">
      <alignment horizontal="left" vertical="top" wrapText="1"/>
    </xf>
    <xf numFmtId="0" fontId="10" fillId="9" borderId="43" xfId="7" applyFont="1" applyFill="1" applyBorder="1" applyAlignment="1">
      <alignment horizontal="left" vertical="top" wrapText="1"/>
    </xf>
    <xf numFmtId="0" fontId="8" fillId="9" borderId="21" xfId="7" applyFont="1" applyFill="1" applyBorder="1" applyAlignment="1">
      <alignment horizontal="left" vertical="center" wrapText="1"/>
    </xf>
    <xf numFmtId="0" fontId="11" fillId="9" borderId="21" xfId="7" applyFont="1" applyFill="1" applyBorder="1" applyAlignment="1">
      <alignment horizontal="left"/>
    </xf>
    <xf numFmtId="0" fontId="114" fillId="9" borderId="138" xfId="7" applyFont="1" applyFill="1" applyBorder="1" applyAlignment="1">
      <alignment horizontal="center" vertical="top"/>
    </xf>
    <xf numFmtId="0" fontId="115" fillId="9" borderId="88" xfId="7" applyFont="1" applyFill="1" applyBorder="1" applyAlignment="1">
      <alignment horizontal="left" wrapText="1"/>
    </xf>
    <xf numFmtId="0" fontId="10" fillId="9" borderId="133" xfId="7" applyFont="1" applyFill="1" applyBorder="1" applyAlignment="1">
      <alignment horizontal="left" vertical="top" wrapText="1"/>
    </xf>
    <xf numFmtId="0" fontId="109" fillId="10" borderId="129" xfId="7" applyFont="1" applyFill="1" applyBorder="1" applyAlignment="1">
      <alignment horizontal="center" vertical="center"/>
    </xf>
    <xf numFmtId="0" fontId="115" fillId="9" borderId="57" xfId="7" applyFont="1" applyFill="1" applyBorder="1" applyAlignment="1">
      <alignment horizontal="left" wrapText="1"/>
    </xf>
    <xf numFmtId="0" fontId="10" fillId="9" borderId="144" xfId="7" applyFont="1" applyFill="1" applyBorder="1" applyAlignment="1">
      <alignment horizontal="left" vertical="top" wrapText="1"/>
    </xf>
    <xf numFmtId="0" fontId="27" fillId="0" borderId="0" xfId="7" applyFont="1" applyAlignment="1">
      <alignment horizontal="center"/>
    </xf>
    <xf numFmtId="0" fontId="79" fillId="0" borderId="0" xfId="7" applyFont="1" applyAlignment="1">
      <alignment vertical="center"/>
    </xf>
    <xf numFmtId="0" fontId="79" fillId="10" borderId="0" xfId="7" applyFont="1" applyFill="1" applyAlignment="1">
      <alignment vertical="center"/>
    </xf>
    <xf numFmtId="0" fontId="79" fillId="10" borderId="34" xfId="7" applyFont="1" applyFill="1" applyBorder="1" applyAlignment="1">
      <alignment horizontal="centerContinuous" vertical="center"/>
    </xf>
    <xf numFmtId="0" fontId="79" fillId="10" borderId="35" xfId="7" applyFont="1" applyFill="1" applyBorder="1" applyAlignment="1">
      <alignment horizontal="centerContinuous" vertical="center"/>
    </xf>
    <xf numFmtId="0" fontId="79" fillId="10" borderId="36" xfId="7" applyFont="1" applyFill="1" applyBorder="1" applyAlignment="1">
      <alignment horizontal="centerContinuous" vertical="center"/>
    </xf>
    <xf numFmtId="0" fontId="79" fillId="10" borderId="34" xfId="7" applyFont="1" applyFill="1" applyBorder="1" applyAlignment="1">
      <alignment vertical="center" wrapText="1"/>
    </xf>
    <xf numFmtId="0" fontId="79" fillId="10" borderId="35" xfId="7" applyFont="1" applyFill="1" applyBorder="1" applyAlignment="1">
      <alignment vertical="center" wrapText="1"/>
    </xf>
    <xf numFmtId="0" fontId="79" fillId="10" borderId="36" xfId="7" applyFont="1" applyFill="1" applyBorder="1" applyAlignment="1">
      <alignment vertical="center" wrapText="1"/>
    </xf>
    <xf numFmtId="0" fontId="83" fillId="10" borderId="0" xfId="7" applyFont="1" applyFill="1" applyAlignment="1">
      <alignment horizontal="center" vertical="center" wrapText="1"/>
    </xf>
    <xf numFmtId="0" fontId="79" fillId="10" borderId="0" xfId="7" applyFont="1" applyFill="1" applyAlignment="1">
      <alignment horizontal="left" vertical="center" wrapText="1"/>
    </xf>
    <xf numFmtId="0" fontId="80" fillId="10" borderId="0" xfId="7" applyFont="1" applyFill="1" applyAlignment="1">
      <alignment vertical="top"/>
    </xf>
    <xf numFmtId="0" fontId="104" fillId="10" borderId="0" xfId="7" applyFont="1" applyFill="1" applyAlignment="1">
      <alignment horizontal="right" vertical="top"/>
    </xf>
    <xf numFmtId="0" fontId="0" fillId="0" borderId="0" xfId="0">
      <alignment vertical="center"/>
    </xf>
    <xf numFmtId="0" fontId="0" fillId="0" borderId="0" xfId="0">
      <alignment vertical="center"/>
    </xf>
    <xf numFmtId="0" fontId="0" fillId="0" borderId="0" xfId="0" applyAlignment="1">
      <alignment vertical="center"/>
    </xf>
    <xf numFmtId="0" fontId="55" fillId="0" borderId="0" xfId="0" applyFont="1" applyBorder="1" applyAlignment="1">
      <alignment vertical="center" wrapText="1"/>
    </xf>
    <xf numFmtId="0" fontId="48" fillId="0" borderId="88" xfId="0" applyFont="1" applyBorder="1" applyAlignment="1">
      <alignment horizontal="center" vertical="center" wrapText="1"/>
    </xf>
    <xf numFmtId="0" fontId="29" fillId="0" borderId="0" xfId="0" applyFont="1" applyBorder="1" applyAlignment="1">
      <alignment vertical="center" wrapText="1"/>
    </xf>
    <xf numFmtId="0" fontId="38" fillId="0" borderId="0" xfId="0" applyFont="1" applyBorder="1" applyAlignment="1">
      <alignment vertical="center" wrapText="1"/>
    </xf>
    <xf numFmtId="0" fontId="50" fillId="0" borderId="0" xfId="0" applyFont="1" applyBorder="1" applyAlignment="1">
      <alignment vertical="center" wrapText="1"/>
    </xf>
    <xf numFmtId="0" fontId="38" fillId="0" borderId="0" xfId="0" applyFont="1" applyBorder="1" applyAlignment="1">
      <alignment vertical="top" wrapText="1"/>
    </xf>
    <xf numFmtId="0" fontId="7" fillId="0" borderId="36" xfId="4" applyBorder="1" applyAlignment="1">
      <alignment horizontal="center" vertical="center" shrinkToFit="1"/>
    </xf>
    <xf numFmtId="0" fontId="0" fillId="0" borderId="36" xfId="4" applyFont="1" applyBorder="1" applyAlignment="1">
      <alignment horizontal="center" vertical="center" shrinkToFit="1"/>
    </xf>
    <xf numFmtId="0" fontId="7" fillId="0" borderId="88" xfId="4" applyBorder="1" applyAlignment="1">
      <alignment horizontal="center" vertical="center" shrinkToFit="1"/>
    </xf>
    <xf numFmtId="0" fontId="7" fillId="0" borderId="124" xfId="4" applyBorder="1" applyAlignment="1">
      <alignment horizontal="center" vertical="center" shrinkToFit="1"/>
    </xf>
    <xf numFmtId="0" fontId="0" fillId="0" borderId="88" xfId="4" applyFont="1" applyBorder="1" applyAlignment="1">
      <alignment horizontal="center" vertical="center" shrinkToFit="1"/>
    </xf>
    <xf numFmtId="0" fontId="7" fillId="0" borderId="36" xfId="4" applyBorder="1" applyAlignment="1">
      <alignment horizontal="center" vertical="center" shrinkToFit="1"/>
    </xf>
    <xf numFmtId="0" fontId="7" fillId="0" borderId="36" xfId="4" applyBorder="1" applyAlignment="1">
      <alignment horizontal="center" vertical="center" shrinkToFit="1"/>
    </xf>
    <xf numFmtId="0" fontId="0" fillId="0" borderId="88" xfId="4" applyFont="1" applyBorder="1" applyAlignment="1">
      <alignment horizontal="center" vertical="center" shrinkToFit="1"/>
    </xf>
    <xf numFmtId="0" fontId="128" fillId="0" borderId="133" xfId="6" applyFont="1" applyBorder="1" applyAlignment="1">
      <alignment horizontal="left" vertical="center" indent="1"/>
    </xf>
    <xf numFmtId="0" fontId="127" fillId="0" borderId="0" xfId="12">
      <alignment vertical="center"/>
    </xf>
    <xf numFmtId="0" fontId="127" fillId="0" borderId="0" xfId="12" applyAlignment="1">
      <alignment horizontal="right" vertical="center"/>
    </xf>
    <xf numFmtId="0" fontId="127" fillId="0" borderId="0" xfId="12" applyAlignment="1">
      <alignment horizontal="center" vertical="center"/>
    </xf>
    <xf numFmtId="0" fontId="127" fillId="0" borderId="0" xfId="12" applyAlignment="1">
      <alignment horizontal="left" vertical="center"/>
    </xf>
    <xf numFmtId="0" fontId="68" fillId="0" borderId="0" xfId="13" applyFont="1" applyAlignment="1">
      <alignment horizontal="left" vertical="center" indent="1"/>
    </xf>
    <xf numFmtId="0" fontId="69" fillId="0" borderId="0" xfId="13" applyFont="1" applyAlignment="1">
      <alignment horizontal="center" vertical="center"/>
    </xf>
    <xf numFmtId="0" fontId="70" fillId="0" borderId="0" xfId="13" applyFont="1" applyAlignment="1">
      <alignment vertical="center"/>
    </xf>
    <xf numFmtId="0" fontId="70" fillId="0" borderId="0" xfId="13" applyFont="1" applyAlignment="1">
      <alignment horizontal="left" vertical="center" indent="1"/>
    </xf>
    <xf numFmtId="0" fontId="71" fillId="0" borderId="0" xfId="13" applyFont="1" applyAlignment="1">
      <alignment horizontal="right" vertical="center"/>
    </xf>
    <xf numFmtId="0" fontId="71" fillId="0" borderId="0" xfId="13" applyFont="1" applyAlignment="1">
      <alignment vertical="center"/>
    </xf>
    <xf numFmtId="0" fontId="71" fillId="0" borderId="130" xfId="13" applyFont="1" applyBorder="1" applyAlignment="1">
      <alignment vertical="center"/>
    </xf>
    <xf numFmtId="0" fontId="71" fillId="0" borderId="28" xfId="13" applyFont="1" applyBorder="1" applyAlignment="1">
      <alignment horizontal="left" vertical="center" indent="1"/>
    </xf>
    <xf numFmtId="0" fontId="71" fillId="0" borderId="0" xfId="13" applyFont="1" applyAlignment="1">
      <alignment horizontal="left" vertical="center"/>
    </xf>
    <xf numFmtId="0" fontId="71" fillId="0" borderId="131" xfId="13" applyFont="1" applyBorder="1" applyAlignment="1">
      <alignment vertical="center"/>
    </xf>
    <xf numFmtId="0" fontId="71" fillId="0" borderId="172" xfId="13" applyFont="1" applyBorder="1" applyAlignment="1">
      <alignment horizontal="left" vertical="center" indent="1"/>
    </xf>
    <xf numFmtId="0" fontId="71" fillId="0" borderId="63" xfId="13" applyFont="1" applyBorder="1" applyAlignment="1">
      <alignment horizontal="left" vertical="center" shrinkToFit="1"/>
    </xf>
    <xf numFmtId="0" fontId="71" fillId="0" borderId="139" xfId="13" applyFont="1" applyBorder="1" applyAlignment="1">
      <alignment horizontal="left" vertical="center" indent="1"/>
    </xf>
    <xf numFmtId="0" fontId="71" fillId="0" borderId="136" xfId="13" applyFont="1" applyBorder="1" applyAlignment="1">
      <alignment horizontal="center" vertical="center" wrapText="1"/>
    </xf>
    <xf numFmtId="0" fontId="71" fillId="0" borderId="0" xfId="13" applyFont="1" applyAlignment="1">
      <alignment horizontal="center" vertical="center" wrapText="1"/>
    </xf>
    <xf numFmtId="0" fontId="71" fillId="0" borderId="132" xfId="13" applyFont="1" applyBorder="1" applyAlignment="1">
      <alignment vertical="center"/>
    </xf>
    <xf numFmtId="0" fontId="71" fillId="0" borderId="34" xfId="13" applyFont="1" applyBorder="1" applyAlignment="1">
      <alignment horizontal="right" vertical="center"/>
    </xf>
    <xf numFmtId="0" fontId="71" fillId="0" borderId="35" xfId="13" applyFont="1" applyBorder="1" applyAlignment="1">
      <alignment horizontal="right" vertical="center"/>
    </xf>
    <xf numFmtId="0" fontId="71" fillId="0" borderId="139" xfId="13" applyFont="1" applyBorder="1" applyAlignment="1">
      <alignment horizontal="left" vertical="center"/>
    </xf>
    <xf numFmtId="0" fontId="71" fillId="0" borderId="3" xfId="13" applyFont="1" applyBorder="1" applyAlignment="1">
      <alignment wrapText="1"/>
    </xf>
    <xf numFmtId="0" fontId="71" fillId="0" borderId="0" xfId="13" applyFont="1" applyAlignment="1">
      <alignment wrapText="1"/>
    </xf>
    <xf numFmtId="0" fontId="71" fillId="0" borderId="129" xfId="13" applyFont="1" applyBorder="1" applyAlignment="1">
      <alignment vertical="center"/>
    </xf>
    <xf numFmtId="0" fontId="71" fillId="0" borderId="134" xfId="13" applyFont="1" applyBorder="1" applyAlignment="1">
      <alignment horizontal="right" vertical="center"/>
    </xf>
    <xf numFmtId="0" fontId="71" fillId="0" borderId="134" xfId="13" applyFont="1" applyBorder="1" applyAlignment="1">
      <alignment horizontal="left" vertical="center"/>
    </xf>
    <xf numFmtId="0" fontId="71" fillId="0" borderId="135" xfId="13" applyFont="1" applyBorder="1" applyAlignment="1">
      <alignment horizontal="left" vertical="center" indent="1"/>
    </xf>
    <xf numFmtId="0" fontId="74" fillId="0" borderId="8" xfId="13" applyFont="1" applyBorder="1" applyAlignment="1">
      <alignment horizontal="center" vertical="center"/>
    </xf>
    <xf numFmtId="0" fontId="74" fillId="0" borderId="0" xfId="13" applyFont="1" applyAlignment="1">
      <alignment horizontal="center" vertical="center"/>
    </xf>
    <xf numFmtId="0" fontId="71" fillId="0" borderId="0" xfId="13" applyFont="1" applyAlignment="1">
      <alignment horizontal="center" vertical="center"/>
    </xf>
    <xf numFmtId="0" fontId="71" fillId="0" borderId="0" xfId="13" applyFont="1" applyAlignment="1">
      <alignment horizontal="left" vertical="center" indent="1"/>
    </xf>
    <xf numFmtId="0" fontId="71" fillId="0" borderId="10" xfId="13" applyFont="1" applyBorder="1" applyAlignment="1">
      <alignment horizontal="left" vertical="center" indent="1"/>
    </xf>
    <xf numFmtId="0" fontId="71" fillId="0" borderId="136" xfId="13" applyFont="1" applyBorder="1" applyAlignment="1">
      <alignment horizontal="left" vertical="center" indent="1"/>
    </xf>
    <xf numFmtId="0" fontId="76" fillId="0" borderId="137" xfId="13" applyFont="1" applyBorder="1" applyAlignment="1">
      <alignment vertical="center"/>
    </xf>
    <xf numFmtId="0" fontId="76" fillId="0" borderId="31" xfId="13" applyFont="1" applyBorder="1" applyAlignment="1">
      <alignment horizontal="center" vertical="center"/>
    </xf>
    <xf numFmtId="0" fontId="76" fillId="0" borderId="32" xfId="13" applyFont="1" applyBorder="1" applyAlignment="1">
      <alignment horizontal="left" vertical="center" indent="1"/>
    </xf>
    <xf numFmtId="0" fontId="71" fillId="0" borderId="38" xfId="13" applyFont="1" applyBorder="1" applyAlignment="1">
      <alignment horizontal="center" vertical="center"/>
    </xf>
    <xf numFmtId="0" fontId="71" fillId="0" borderId="32" xfId="13" applyFont="1" applyBorder="1" applyAlignment="1">
      <alignment horizontal="left" vertical="center" indent="1"/>
    </xf>
    <xf numFmtId="0" fontId="71" fillId="0" borderId="37" xfId="13" applyFont="1" applyBorder="1" applyAlignment="1">
      <alignment horizontal="center" vertical="center"/>
    </xf>
    <xf numFmtId="0" fontId="71" fillId="0" borderId="39" xfId="13" applyFont="1" applyBorder="1" applyAlignment="1">
      <alignment horizontal="left" vertical="center" indent="1"/>
    </xf>
    <xf numFmtId="0" fontId="71" fillId="0" borderId="39" xfId="13" applyFont="1" applyBorder="1" applyAlignment="1">
      <alignment horizontal="center" vertical="center"/>
    </xf>
    <xf numFmtId="0" fontId="76" fillId="0" borderId="88" xfId="13" applyFont="1" applyBorder="1" applyAlignment="1">
      <alignment horizontal="center" vertical="center"/>
    </xf>
    <xf numFmtId="0" fontId="76" fillId="0" borderId="34" xfId="13" applyFont="1" applyBorder="1" applyAlignment="1">
      <alignment horizontal="left" vertical="center" indent="1"/>
    </xf>
    <xf numFmtId="0" fontId="71" fillId="0" borderId="36" xfId="13" applyFont="1" applyBorder="1" applyAlignment="1">
      <alignment horizontal="center" vertical="center"/>
    </xf>
    <xf numFmtId="0" fontId="71" fillId="0" borderId="34" xfId="13" applyFont="1" applyBorder="1" applyAlignment="1">
      <alignment horizontal="left" vertical="center" indent="1"/>
    </xf>
    <xf numFmtId="0" fontId="71" fillId="0" borderId="169" xfId="13" applyFont="1" applyBorder="1" applyAlignment="1">
      <alignment horizontal="center" vertical="center"/>
    </xf>
    <xf numFmtId="0" fontId="76" fillId="0" borderId="140" xfId="13" applyFont="1" applyBorder="1" applyAlignment="1">
      <alignment vertical="center"/>
    </xf>
    <xf numFmtId="0" fontId="76" fillId="0" borderId="132" xfId="13" applyFont="1" applyBorder="1" applyAlignment="1">
      <alignment vertical="center"/>
    </xf>
    <xf numFmtId="0" fontId="76" fillId="0" borderId="63" xfId="13" applyFont="1" applyBorder="1" applyAlignment="1">
      <alignment horizontal="center" vertical="center"/>
    </xf>
    <xf numFmtId="0" fontId="76" fillId="0" borderId="36" xfId="13" applyFont="1" applyBorder="1" applyAlignment="1">
      <alignment horizontal="left" vertical="center" indent="1"/>
    </xf>
    <xf numFmtId="0" fontId="71" fillId="0" borderId="88" xfId="13" applyFont="1" applyBorder="1" applyAlignment="1">
      <alignment horizontal="center" vertical="center"/>
    </xf>
    <xf numFmtId="0" fontId="76" fillId="0" borderId="141" xfId="13" applyFont="1" applyBorder="1" applyAlignment="1">
      <alignment vertical="center"/>
    </xf>
    <xf numFmtId="0" fontId="76" fillId="0" borderId="38" xfId="13" applyFont="1" applyBorder="1" applyAlignment="1">
      <alignment horizontal="center" vertical="center"/>
    </xf>
    <xf numFmtId="0" fontId="71" fillId="0" borderId="169" xfId="13" applyFont="1" applyBorder="1" applyAlignment="1">
      <alignment vertical="center"/>
    </xf>
    <xf numFmtId="0" fontId="76" fillId="0" borderId="142" xfId="13" applyFont="1" applyBorder="1" applyAlignment="1">
      <alignment vertical="center"/>
    </xf>
    <xf numFmtId="0" fontId="76" fillId="0" borderId="88" xfId="13" applyFont="1" applyBorder="1" applyAlignment="1">
      <alignment horizontal="left" vertical="center" indent="1"/>
    </xf>
    <xf numFmtId="0" fontId="73" fillId="0" borderId="0" xfId="13" applyFont="1" applyAlignment="1">
      <alignment vertical="center"/>
    </xf>
    <xf numFmtId="0" fontId="76" fillId="5" borderId="88" xfId="13" applyFont="1" applyFill="1" applyBorder="1" applyAlignment="1">
      <alignment horizontal="left" vertical="center" indent="1"/>
    </xf>
    <xf numFmtId="0" fontId="76" fillId="0" borderId="41" xfId="13" applyFont="1" applyBorder="1" applyAlignment="1">
      <alignment horizontal="center" vertical="center"/>
    </xf>
    <xf numFmtId="0" fontId="76" fillId="0" borderId="41" xfId="13" applyFont="1" applyBorder="1" applyAlignment="1">
      <alignment horizontal="left" vertical="center" indent="1"/>
    </xf>
    <xf numFmtId="0" fontId="71" fillId="0" borderId="41" xfId="13" applyFont="1" applyBorder="1" applyAlignment="1">
      <alignment horizontal="center" vertical="center"/>
    </xf>
    <xf numFmtId="0" fontId="71" fillId="0" borderId="42" xfId="13" applyFont="1" applyBorder="1" applyAlignment="1">
      <alignment horizontal="left" vertical="center" indent="1"/>
    </xf>
    <xf numFmtId="0" fontId="71" fillId="0" borderId="42" xfId="13" applyFont="1" applyBorder="1" applyAlignment="1">
      <alignment horizontal="center" vertical="center"/>
    </xf>
    <xf numFmtId="0" fontId="71" fillId="0" borderId="63" xfId="13" applyFont="1" applyBorder="1" applyAlignment="1">
      <alignment horizontal="center" vertical="center"/>
    </xf>
    <xf numFmtId="0" fontId="71" fillId="0" borderId="102" xfId="13" applyFont="1" applyBorder="1" applyAlignment="1">
      <alignment horizontal="left" vertical="center" indent="1"/>
    </xf>
    <xf numFmtId="0" fontId="76" fillId="0" borderId="88" xfId="13" applyFont="1" applyBorder="1" applyAlignment="1">
      <alignment vertical="center"/>
    </xf>
    <xf numFmtId="0" fontId="71" fillId="0" borderId="64" xfId="13" applyFont="1" applyBorder="1" applyAlignment="1">
      <alignment horizontal="center" vertical="center"/>
    </xf>
    <xf numFmtId="0" fontId="77" fillId="0" borderId="6" xfId="13" applyFont="1" applyBorder="1" applyAlignment="1">
      <alignment horizontal="left" vertical="center" indent="1"/>
    </xf>
    <xf numFmtId="0" fontId="69" fillId="0" borderId="7" xfId="13" applyFont="1" applyBorder="1" applyAlignment="1">
      <alignment horizontal="center" vertical="center"/>
    </xf>
    <xf numFmtId="0" fontId="71" fillId="0" borderId="7" xfId="13" applyFont="1" applyBorder="1" applyAlignment="1">
      <alignment horizontal="left" vertical="center" indent="1"/>
    </xf>
    <xf numFmtId="0" fontId="71" fillId="0" borderId="7" xfId="13" applyFont="1" applyBorder="1" applyAlignment="1">
      <alignment vertical="center"/>
    </xf>
    <xf numFmtId="0" fontId="71" fillId="0" borderId="136" xfId="13" applyFont="1" applyBorder="1" applyAlignment="1">
      <alignment horizontal="center" vertical="center"/>
    </xf>
    <xf numFmtId="0" fontId="72" fillId="0" borderId="0" xfId="13" applyFont="1" applyAlignment="1">
      <alignment horizontal="center" vertical="center"/>
    </xf>
    <xf numFmtId="0" fontId="70" fillId="0" borderId="0" xfId="13" applyFont="1" applyAlignment="1">
      <alignment horizontal="center" vertical="center"/>
    </xf>
    <xf numFmtId="0" fontId="71" fillId="0" borderId="0" xfId="13" applyFont="1" applyAlignment="1">
      <alignment horizontal="left" vertical="center" wrapText="1" indent="1"/>
    </xf>
    <xf numFmtId="0" fontId="71" fillId="0" borderId="34" xfId="13" applyFont="1" applyBorder="1" applyAlignment="1">
      <alignment horizontal="center" vertical="center"/>
    </xf>
    <xf numFmtId="0" fontId="71" fillId="0" borderId="35" xfId="13" applyFont="1" applyBorder="1" applyAlignment="1">
      <alignment horizontal="center" vertical="center"/>
    </xf>
    <xf numFmtId="0" fontId="75" fillId="0" borderId="10" xfId="13" applyFont="1" applyBorder="1" applyAlignment="1">
      <alignment horizontal="left" vertical="center"/>
    </xf>
    <xf numFmtId="0" fontId="76" fillId="0" borderId="137" xfId="13" applyFont="1" applyBorder="1" applyAlignment="1">
      <alignment horizontal="left" vertical="center" wrapText="1"/>
    </xf>
    <xf numFmtId="0" fontId="65" fillId="0" borderId="0" xfId="13" applyFont="1" applyAlignment="1">
      <alignment horizontal="center" vertical="center"/>
    </xf>
    <xf numFmtId="0" fontId="71" fillId="0" borderId="29" xfId="13" applyFont="1" applyBorder="1" applyAlignment="1">
      <alignment horizontal="center" vertical="center"/>
    </xf>
    <xf numFmtId="0" fontId="71" fillId="0" borderId="35" xfId="13" applyFont="1" applyBorder="1" applyAlignment="1">
      <alignment horizontal="left" vertical="center"/>
    </xf>
    <xf numFmtId="0" fontId="138" fillId="0" borderId="132" xfId="13" applyFont="1" applyBorder="1" applyAlignment="1">
      <alignment vertical="center"/>
    </xf>
    <xf numFmtId="0" fontId="138" fillId="0" borderId="63" xfId="13" applyFont="1" applyBorder="1" applyAlignment="1">
      <alignment horizontal="center" vertical="center"/>
    </xf>
    <xf numFmtId="0" fontId="138" fillId="0" borderId="36" xfId="13" applyFont="1" applyBorder="1" applyAlignment="1">
      <alignment horizontal="left" vertical="center" indent="1"/>
    </xf>
    <xf numFmtId="0" fontId="128" fillId="0" borderId="88" xfId="13" applyFont="1" applyBorder="1" applyAlignment="1">
      <alignment horizontal="center" vertical="center"/>
    </xf>
    <xf numFmtId="0" fontId="128" fillId="0" borderId="34" xfId="13" applyFont="1" applyBorder="1" applyAlignment="1">
      <alignment horizontal="left" vertical="center" indent="1"/>
    </xf>
    <xf numFmtId="0" fontId="128" fillId="0" borderId="34" xfId="13" applyFont="1" applyBorder="1" applyAlignment="1">
      <alignment horizontal="center" vertical="center"/>
    </xf>
    <xf numFmtId="0" fontId="128" fillId="0" borderId="35" xfId="13" applyFont="1" applyBorder="1" applyAlignment="1">
      <alignment horizontal="center" vertical="center"/>
    </xf>
    <xf numFmtId="0" fontId="128" fillId="0" borderId="139" xfId="13" applyFont="1" applyBorder="1" applyAlignment="1">
      <alignment horizontal="left" vertical="center" indent="1"/>
    </xf>
    <xf numFmtId="0" fontId="76" fillId="0" borderId="57" xfId="13" applyFont="1" applyBorder="1" applyAlignment="1">
      <alignment horizontal="center" vertical="center"/>
    </xf>
    <xf numFmtId="0" fontId="76" fillId="0" borderId="57" xfId="13" applyFont="1" applyBorder="1" applyAlignment="1">
      <alignment vertical="center"/>
    </xf>
    <xf numFmtId="0" fontId="71" fillId="0" borderId="22" xfId="13" applyFont="1" applyBorder="1" applyAlignment="1">
      <alignment horizontal="left" vertical="center"/>
    </xf>
    <xf numFmtId="0" fontId="71" fillId="0" borderId="7" xfId="13" applyFont="1" applyBorder="1" applyAlignment="1">
      <alignment horizontal="center" vertical="center"/>
    </xf>
    <xf numFmtId="0" fontId="71" fillId="0" borderId="8" xfId="13" applyFont="1" applyBorder="1" applyAlignment="1">
      <alignment horizontal="center" vertical="center"/>
    </xf>
    <xf numFmtId="0" fontId="71" fillId="0" borderId="34" xfId="13" applyFont="1" applyBorder="1" applyAlignment="1">
      <alignment horizontal="center" vertical="center"/>
    </xf>
    <xf numFmtId="0" fontId="71" fillId="0" borderId="35" xfId="13" applyFont="1" applyBorder="1" applyAlignment="1">
      <alignment horizontal="center" vertical="center"/>
    </xf>
    <xf numFmtId="0" fontId="64" fillId="0" borderId="34" xfId="4" applyFont="1" applyBorder="1" applyAlignment="1">
      <alignment horizontal="center" vertical="center" shrinkToFit="1"/>
    </xf>
    <xf numFmtId="0" fontId="64" fillId="0" borderId="35" xfId="4" applyFont="1" applyBorder="1" applyAlignment="1">
      <alignment horizontal="center" vertical="center" shrinkToFit="1"/>
    </xf>
    <xf numFmtId="0" fontId="64" fillId="0" borderId="36" xfId="4" applyFont="1" applyBorder="1" applyAlignment="1">
      <alignment horizontal="center" vertical="center" shrinkToFit="1"/>
    </xf>
    <xf numFmtId="0" fontId="7" fillId="0" borderId="0" xfId="4" applyAlignment="1">
      <alignment horizontal="center" vertical="center" shrinkToFit="1"/>
    </xf>
    <xf numFmtId="0" fontId="7" fillId="0" borderId="125" xfId="4" applyBorder="1" applyAlignment="1">
      <alignment horizontal="center" vertical="center" shrinkToFit="1"/>
    </xf>
    <xf numFmtId="0" fontId="7" fillId="0" borderId="126" xfId="4" applyBorder="1" applyAlignment="1">
      <alignment horizontal="center" vertical="center" shrinkToFit="1"/>
    </xf>
    <xf numFmtId="0" fontId="7" fillId="0" borderId="124" xfId="4" applyBorder="1" applyAlignment="1">
      <alignment horizontal="center" vertical="center" shrinkToFit="1"/>
    </xf>
    <xf numFmtId="0" fontId="0" fillId="0" borderId="88" xfId="4" applyFont="1" applyBorder="1" applyAlignment="1">
      <alignment horizontal="center" vertical="center" shrinkToFit="1"/>
    </xf>
    <xf numFmtId="0" fontId="7" fillId="0" borderId="88" xfId="4" applyBorder="1" applyAlignment="1">
      <alignment horizontal="center" vertical="center" shrinkToFit="1"/>
    </xf>
    <xf numFmtId="0" fontId="0" fillId="0" borderId="34" xfId="4" applyFont="1" applyBorder="1" applyAlignment="1">
      <alignment horizontal="center" vertical="center" shrinkToFit="1"/>
    </xf>
    <xf numFmtId="0" fontId="7" fillId="0" borderId="35" xfId="4" applyBorder="1" applyAlignment="1">
      <alignment horizontal="center" vertical="center" shrinkToFit="1"/>
    </xf>
    <xf numFmtId="0" fontId="7" fillId="0" borderId="36" xfId="4" applyBorder="1" applyAlignment="1">
      <alignment horizontal="center" vertical="center" shrinkToFit="1"/>
    </xf>
    <xf numFmtId="0" fontId="0" fillId="0" borderId="35" xfId="4" applyFont="1" applyBorder="1" applyAlignment="1">
      <alignment horizontal="center" vertical="center" shrinkToFit="1"/>
    </xf>
    <xf numFmtId="0" fontId="0" fillId="0" borderId="36" xfId="4" applyFont="1" applyBorder="1" applyAlignment="1">
      <alignment horizontal="center" vertical="center" shrinkToFit="1"/>
    </xf>
    <xf numFmtId="0" fontId="0" fillId="0" borderId="4" xfId="4" applyFont="1" applyBorder="1" applyAlignment="1">
      <alignment horizontal="center" vertical="center"/>
    </xf>
    <xf numFmtId="0" fontId="0" fillId="0" borderId="0" xfId="4" applyFont="1" applyAlignment="1">
      <alignment horizontal="center" vertical="center"/>
    </xf>
    <xf numFmtId="0" fontId="0" fillId="0" borderId="5" xfId="4" applyFont="1" applyBorder="1" applyAlignment="1">
      <alignment horizontal="center" vertical="center"/>
    </xf>
    <xf numFmtId="178" fontId="26" fillId="4" borderId="0" xfId="2" applyNumberFormat="1" applyFont="1" applyFill="1" applyBorder="1" applyAlignment="1">
      <alignment horizontal="center" vertical="center"/>
    </xf>
    <xf numFmtId="0" fontId="5" fillId="0" borderId="2" xfId="1" applyFont="1" applyFill="1" applyBorder="1" applyAlignment="1" applyProtection="1">
      <alignment horizontal="center" vertical="center"/>
      <protection locked="0"/>
    </xf>
    <xf numFmtId="0" fontId="5" fillId="0" borderId="7" xfId="1" applyFont="1" applyFill="1" applyBorder="1" applyAlignment="1" applyProtection="1">
      <alignment horizontal="center" vertical="center"/>
      <protection locked="0"/>
    </xf>
    <xf numFmtId="0" fontId="10" fillId="0" borderId="2" xfId="1" applyFont="1" applyFill="1" applyBorder="1" applyAlignment="1" applyProtection="1">
      <alignment horizontal="center" vertical="center"/>
      <protection locked="0"/>
    </xf>
    <xf numFmtId="0" fontId="10" fillId="0" borderId="3" xfId="1" applyFont="1" applyFill="1" applyBorder="1" applyAlignment="1" applyProtection="1">
      <alignment horizontal="center" vertical="center"/>
      <protection locked="0"/>
    </xf>
    <xf numFmtId="0" fontId="10" fillId="0" borderId="7" xfId="1" applyFont="1" applyFill="1" applyBorder="1" applyAlignment="1" applyProtection="1">
      <alignment horizontal="center" vertical="center"/>
      <protection locked="0"/>
    </xf>
    <xf numFmtId="0" fontId="10" fillId="0" borderId="8" xfId="1" applyFont="1" applyFill="1" applyBorder="1" applyAlignment="1" applyProtection="1">
      <alignment horizontal="center" vertical="center"/>
      <protection locked="0"/>
    </xf>
    <xf numFmtId="0" fontId="10" fillId="0" borderId="1" xfId="1" applyFont="1" applyFill="1" applyBorder="1" applyAlignment="1" applyProtection="1">
      <alignment horizontal="center" vertical="center"/>
      <protection locked="0"/>
    </xf>
    <xf numFmtId="0" fontId="10" fillId="0" borderId="6" xfId="1" applyFont="1" applyFill="1" applyBorder="1" applyAlignment="1" applyProtection="1">
      <alignment horizontal="center" vertical="center"/>
      <protection locked="0"/>
    </xf>
    <xf numFmtId="0" fontId="3" fillId="0" borderId="0" xfId="1" applyFont="1" applyAlignment="1">
      <alignment horizontal="right" vertical="top" shrinkToFit="1"/>
    </xf>
    <xf numFmtId="0" fontId="21" fillId="0" borderId="0" xfId="1" applyFont="1" applyAlignment="1">
      <alignment horizontal="right" wrapText="1" shrinkToFit="1"/>
    </xf>
    <xf numFmtId="0" fontId="22" fillId="0" borderId="0" xfId="1" applyFont="1" applyAlignment="1">
      <alignment horizontal="right" shrinkToFit="1"/>
    </xf>
    <xf numFmtId="0" fontId="22" fillId="0" borderId="5" xfId="1" applyFont="1" applyBorder="1" applyAlignment="1">
      <alignment horizontal="right" shrinkToFit="1"/>
    </xf>
    <xf numFmtId="0" fontId="6" fillId="0" borderId="1" xfId="1" applyFont="1" applyBorder="1" applyAlignment="1">
      <alignment horizontal="center" vertical="center" shrinkToFit="1"/>
    </xf>
    <xf numFmtId="0" fontId="6" fillId="0" borderId="2" xfId="1" applyFont="1" applyBorder="1" applyAlignment="1">
      <alignment horizontal="center" vertical="center" shrinkToFit="1"/>
    </xf>
    <xf numFmtId="0" fontId="6" fillId="0" borderId="4" xfId="1" applyFont="1" applyBorder="1" applyAlignment="1">
      <alignment horizontal="center" vertical="center" shrinkToFit="1"/>
    </xf>
    <xf numFmtId="0" fontId="6" fillId="0" borderId="0" xfId="1" applyFont="1" applyAlignment="1">
      <alignment horizontal="center" vertical="center" shrinkToFit="1"/>
    </xf>
    <xf numFmtId="0" fontId="6" fillId="0" borderId="6" xfId="1" applyFont="1" applyBorder="1" applyAlignment="1">
      <alignment horizontal="center" vertical="center" shrinkToFit="1"/>
    </xf>
    <xf numFmtId="0" fontId="6" fillId="0" borderId="7" xfId="1" applyFont="1" applyBorder="1" applyAlignment="1">
      <alignment horizontal="center" vertical="center" shrinkToFit="1"/>
    </xf>
    <xf numFmtId="14" fontId="5" fillId="0" borderId="1" xfId="1" applyNumberFormat="1" applyFont="1" applyFill="1" applyBorder="1" applyAlignment="1" applyProtection="1">
      <alignment horizontal="center" vertical="center" shrinkToFit="1"/>
      <protection locked="0"/>
    </xf>
    <xf numFmtId="14" fontId="5" fillId="0" borderId="2" xfId="1" applyNumberFormat="1" applyFont="1" applyFill="1" applyBorder="1" applyAlignment="1" applyProtection="1">
      <alignment horizontal="center" vertical="center" shrinkToFit="1"/>
      <protection locked="0"/>
    </xf>
    <xf numFmtId="14" fontId="5" fillId="0" borderId="3" xfId="1" applyNumberFormat="1" applyFont="1" applyFill="1" applyBorder="1" applyAlignment="1" applyProtection="1">
      <alignment horizontal="center" vertical="center" shrinkToFit="1"/>
      <protection locked="0"/>
    </xf>
    <xf numFmtId="14" fontId="5" fillId="0" borderId="4" xfId="1" applyNumberFormat="1" applyFont="1" applyFill="1" applyBorder="1" applyAlignment="1" applyProtection="1">
      <alignment horizontal="center" vertical="center" shrinkToFit="1"/>
      <protection locked="0"/>
    </xf>
    <xf numFmtId="14" fontId="5" fillId="0" borderId="0" xfId="1" applyNumberFormat="1" applyFont="1" applyFill="1" applyAlignment="1" applyProtection="1">
      <alignment horizontal="center" vertical="center" shrinkToFit="1"/>
      <protection locked="0"/>
    </xf>
    <xf numFmtId="14" fontId="5" fillId="0" borderId="5" xfId="1" applyNumberFormat="1" applyFont="1" applyFill="1" applyBorder="1" applyAlignment="1" applyProtection="1">
      <alignment horizontal="center" vertical="center" shrinkToFit="1"/>
      <protection locked="0"/>
    </xf>
    <xf numFmtId="14" fontId="5" fillId="0" borderId="6" xfId="1" applyNumberFormat="1" applyFont="1" applyFill="1" applyBorder="1" applyAlignment="1" applyProtection="1">
      <alignment horizontal="center" vertical="center" shrinkToFit="1"/>
      <protection locked="0"/>
    </xf>
    <xf numFmtId="14" fontId="5" fillId="0" borderId="7" xfId="1" applyNumberFormat="1" applyFont="1" applyFill="1" applyBorder="1" applyAlignment="1" applyProtection="1">
      <alignment horizontal="center" vertical="center" shrinkToFit="1"/>
      <protection locked="0"/>
    </xf>
    <xf numFmtId="14" fontId="5" fillId="0" borderId="8" xfId="1" applyNumberFormat="1" applyFont="1" applyFill="1" applyBorder="1" applyAlignment="1" applyProtection="1">
      <alignment horizontal="center" vertical="center" shrinkToFit="1"/>
      <protection locked="0"/>
    </xf>
    <xf numFmtId="0" fontId="8" fillId="5" borderId="1" xfId="1" applyFont="1" applyFill="1" applyBorder="1" applyAlignment="1">
      <alignment horizontal="center" vertical="center" shrinkToFit="1"/>
    </xf>
    <xf numFmtId="0" fontId="8" fillId="5" borderId="2" xfId="1" applyFont="1" applyFill="1" applyBorder="1" applyAlignment="1">
      <alignment horizontal="center" vertical="center" shrinkToFit="1"/>
    </xf>
    <xf numFmtId="0" fontId="8" fillId="5" borderId="3" xfId="1" applyFont="1" applyFill="1" applyBorder="1" applyAlignment="1">
      <alignment horizontal="center" vertical="center" shrinkToFit="1"/>
    </xf>
    <xf numFmtId="0" fontId="8" fillId="5" borderId="4" xfId="1" applyFont="1" applyFill="1" applyBorder="1" applyAlignment="1">
      <alignment horizontal="center" vertical="center" shrinkToFit="1"/>
    </xf>
    <xf numFmtId="0" fontId="8" fillId="5" borderId="0" xfId="1" applyFont="1" applyFill="1" applyAlignment="1">
      <alignment horizontal="center" vertical="center" shrinkToFit="1"/>
    </xf>
    <xf numFmtId="0" fontId="8" fillId="5" borderId="5" xfId="1" applyFont="1" applyFill="1" applyBorder="1" applyAlignment="1">
      <alignment horizontal="center" vertical="center" shrinkToFit="1"/>
    </xf>
    <xf numFmtId="0" fontId="8" fillId="5" borderId="6" xfId="1" applyFont="1" applyFill="1" applyBorder="1" applyAlignment="1">
      <alignment horizontal="center" vertical="center" shrinkToFit="1"/>
    </xf>
    <xf numFmtId="0" fontId="8" fillId="5" borderId="7" xfId="1" applyFont="1" applyFill="1" applyBorder="1" applyAlignment="1">
      <alignment horizontal="center" vertical="center" shrinkToFit="1"/>
    </xf>
    <xf numFmtId="0" fontId="8" fillId="5" borderId="8" xfId="1" applyFont="1" applyFill="1" applyBorder="1" applyAlignment="1">
      <alignment horizontal="center" vertical="center" shrinkToFit="1"/>
    </xf>
    <xf numFmtId="49" fontId="5" fillId="0" borderId="1" xfId="1" applyNumberFormat="1" applyFont="1" applyFill="1" applyBorder="1" applyAlignment="1" applyProtection="1">
      <alignment horizontal="center" vertical="center" shrinkToFit="1"/>
      <protection locked="0"/>
    </xf>
    <xf numFmtId="49" fontId="5" fillId="0" borderId="2" xfId="1" applyNumberFormat="1" applyFont="1" applyFill="1" applyBorder="1" applyAlignment="1" applyProtection="1">
      <alignment horizontal="center" vertical="center" shrinkToFit="1"/>
      <protection locked="0"/>
    </xf>
    <xf numFmtId="49" fontId="5" fillId="0" borderId="3" xfId="1" applyNumberFormat="1" applyFont="1" applyFill="1" applyBorder="1" applyAlignment="1" applyProtection="1">
      <alignment horizontal="center" vertical="center" shrinkToFit="1"/>
      <protection locked="0"/>
    </xf>
    <xf numFmtId="49" fontId="5" fillId="0" borderId="4" xfId="1" applyNumberFormat="1" applyFont="1" applyFill="1" applyBorder="1" applyAlignment="1" applyProtection="1">
      <alignment horizontal="center" vertical="center" shrinkToFit="1"/>
      <protection locked="0"/>
    </xf>
    <xf numFmtId="49" fontId="5" fillId="0" borderId="0" xfId="1" applyNumberFormat="1" applyFont="1" applyFill="1" applyBorder="1" applyAlignment="1" applyProtection="1">
      <alignment horizontal="center" vertical="center" shrinkToFit="1"/>
      <protection locked="0"/>
    </xf>
    <xf numFmtId="49" fontId="5" fillId="0" borderId="5" xfId="1" applyNumberFormat="1" applyFont="1" applyFill="1" applyBorder="1" applyAlignment="1" applyProtection="1">
      <alignment horizontal="center" vertical="center" shrinkToFit="1"/>
      <protection locked="0"/>
    </xf>
    <xf numFmtId="49" fontId="5" fillId="0" borderId="6" xfId="1" applyNumberFormat="1" applyFont="1" applyFill="1" applyBorder="1" applyAlignment="1" applyProtection="1">
      <alignment horizontal="center" vertical="center" shrinkToFit="1"/>
      <protection locked="0"/>
    </xf>
    <xf numFmtId="49" fontId="5" fillId="0" borderId="7" xfId="1" applyNumberFormat="1" applyFont="1" applyFill="1" applyBorder="1" applyAlignment="1" applyProtection="1">
      <alignment horizontal="center" vertical="center" shrinkToFit="1"/>
      <protection locked="0"/>
    </xf>
    <xf numFmtId="49" fontId="5" fillId="0" borderId="8" xfId="1" applyNumberFormat="1" applyFont="1" applyFill="1" applyBorder="1" applyAlignment="1" applyProtection="1">
      <alignment horizontal="center" vertical="center" shrinkToFit="1"/>
      <protection locked="0"/>
    </xf>
    <xf numFmtId="0" fontId="23"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xf>
    <xf numFmtId="0" fontId="24" fillId="0" borderId="1" xfId="1" applyFont="1" applyBorder="1" applyAlignment="1">
      <alignment horizontal="center" vertical="center" wrapText="1" shrinkToFit="1"/>
    </xf>
    <xf numFmtId="0" fontId="24" fillId="0" borderId="2" xfId="1" applyFont="1" applyBorder="1" applyAlignment="1">
      <alignment horizontal="center" vertical="center" wrapText="1" shrinkToFit="1"/>
    </xf>
    <xf numFmtId="0" fontId="24" fillId="0" borderId="13" xfId="1" applyFont="1" applyBorder="1" applyAlignment="1">
      <alignment horizontal="center" vertical="center" wrapText="1" shrinkToFit="1"/>
    </xf>
    <xf numFmtId="0" fontId="24" fillId="0" borderId="4" xfId="1" applyFont="1" applyBorder="1" applyAlignment="1">
      <alignment horizontal="center" vertical="center" wrapText="1" shrinkToFit="1"/>
    </xf>
    <xf numFmtId="0" fontId="24" fillId="0" borderId="0" xfId="1" applyFont="1" applyAlignment="1">
      <alignment horizontal="center" vertical="center" wrapText="1" shrinkToFit="1"/>
    </xf>
    <xf numFmtId="0" fontId="24" fillId="0" borderId="15" xfId="1" applyFont="1" applyBorder="1" applyAlignment="1">
      <alignment horizontal="center" vertical="center" wrapText="1" shrinkToFit="1"/>
    </xf>
    <xf numFmtId="0" fontId="24" fillId="0" borderId="6" xfId="1" applyFont="1" applyBorder="1" applyAlignment="1">
      <alignment horizontal="center" vertical="center" wrapText="1" shrinkToFit="1"/>
    </xf>
    <xf numFmtId="0" fontId="24" fillId="0" borderId="7" xfId="1" applyFont="1" applyBorder="1" applyAlignment="1">
      <alignment horizontal="center" vertical="center" wrapText="1" shrinkToFit="1"/>
    </xf>
    <xf numFmtId="0" fontId="24" fillId="0" borderId="23" xfId="1" applyFont="1" applyBorder="1" applyAlignment="1">
      <alignment horizontal="center" vertical="center" wrapText="1" shrinkToFit="1"/>
    </xf>
    <xf numFmtId="0" fontId="11" fillId="12" borderId="16" xfId="1" applyFont="1" applyFill="1" applyBorder="1" applyAlignment="1" applyProtection="1">
      <alignment horizontal="center" vertical="center" wrapText="1" shrinkToFit="1"/>
      <protection locked="0"/>
    </xf>
    <xf numFmtId="0" fontId="11" fillId="12" borderId="18" xfId="1" applyFont="1" applyFill="1" applyBorder="1" applyAlignment="1" applyProtection="1">
      <alignment horizontal="center" vertical="center" wrapText="1" shrinkToFit="1"/>
      <protection locked="0"/>
    </xf>
    <xf numFmtId="0" fontId="11" fillId="12" borderId="12" xfId="1" applyFont="1" applyFill="1" applyBorder="1" applyAlignment="1" applyProtection="1">
      <alignment horizontal="center" vertical="center" wrapText="1" shrinkToFit="1"/>
      <protection locked="0"/>
    </xf>
    <xf numFmtId="0" fontId="11" fillId="12" borderId="2" xfId="1" applyFont="1" applyFill="1" applyBorder="1" applyAlignment="1" applyProtection="1">
      <alignment horizontal="center" vertical="center" wrapText="1" shrinkToFit="1"/>
      <protection locked="0"/>
    </xf>
    <xf numFmtId="0" fontId="11" fillId="12" borderId="19" xfId="1" applyFont="1" applyFill="1" applyBorder="1" applyAlignment="1" applyProtection="1">
      <alignment horizontal="center" vertical="center" wrapText="1" shrinkToFit="1"/>
      <protection locked="0"/>
    </xf>
    <xf numFmtId="0" fontId="11" fillId="12" borderId="20" xfId="1" applyFont="1" applyFill="1" applyBorder="1" applyAlignment="1" applyProtection="1">
      <alignment horizontal="center" vertical="center" wrapText="1" shrinkToFit="1"/>
      <protection locked="0"/>
    </xf>
    <xf numFmtId="0" fontId="11" fillId="12" borderId="16" xfId="1" applyFont="1" applyFill="1" applyBorder="1" applyAlignment="1">
      <alignment horizontal="center" vertical="center" wrapText="1" shrinkToFit="1"/>
    </xf>
    <xf numFmtId="0" fontId="11" fillId="12" borderId="16" xfId="1" applyFont="1" applyFill="1" applyBorder="1" applyAlignment="1">
      <alignment horizontal="center" vertical="center" shrinkToFit="1"/>
    </xf>
    <xf numFmtId="0" fontId="11" fillId="12" borderId="18" xfId="1" applyFont="1" applyFill="1" applyBorder="1" applyAlignment="1">
      <alignment horizontal="center" vertical="center" shrinkToFit="1"/>
    </xf>
    <xf numFmtId="0" fontId="11" fillId="0" borderId="16" xfId="1" applyFont="1" applyBorder="1" applyAlignment="1" applyProtection="1">
      <alignment horizontal="center" vertical="center" shrinkToFit="1"/>
      <protection locked="0"/>
    </xf>
    <xf numFmtId="0" fontId="11" fillId="0" borderId="12" xfId="1" applyFont="1" applyBorder="1" applyAlignment="1" applyProtection="1">
      <alignment horizontal="center" vertical="center" shrinkToFit="1"/>
      <protection locked="0"/>
    </xf>
    <xf numFmtId="0" fontId="11" fillId="0" borderId="17" xfId="1" applyFont="1" applyBorder="1" applyAlignment="1" applyProtection="1">
      <alignment horizontal="center" vertical="center" shrinkToFit="1"/>
      <protection locked="0"/>
    </xf>
    <xf numFmtId="0" fontId="11" fillId="0" borderId="167" xfId="1" applyFont="1" applyBorder="1" applyAlignment="1" applyProtection="1">
      <alignment horizontal="center" vertical="center" shrinkToFit="1"/>
      <protection locked="0"/>
    </xf>
    <xf numFmtId="0" fontId="11" fillId="0" borderId="19" xfId="1" applyFont="1" applyBorder="1" applyAlignment="1" applyProtection="1">
      <alignment horizontal="center" vertical="center" shrinkToFit="1"/>
      <protection locked="0"/>
    </xf>
    <xf numFmtId="0" fontId="11" fillId="0" borderId="168" xfId="1" applyFont="1" applyBorder="1" applyAlignment="1" applyProtection="1">
      <alignment horizontal="center" vertical="center" shrinkToFit="1"/>
      <protection locked="0"/>
    </xf>
    <xf numFmtId="0" fontId="11" fillId="12" borderId="25" xfId="1" applyFont="1" applyFill="1" applyBorder="1" applyAlignment="1" applyProtection="1">
      <alignment horizontal="center" vertical="center" shrinkToFit="1"/>
      <protection locked="0"/>
    </xf>
    <xf numFmtId="0" fontId="11" fillId="12" borderId="33" xfId="1" applyFont="1" applyFill="1" applyBorder="1" applyAlignment="1" applyProtection="1">
      <alignment horizontal="center" vertical="center" shrinkToFit="1"/>
      <protection locked="0"/>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10" fillId="0" borderId="6" xfId="1" applyFont="1" applyBorder="1" applyAlignment="1">
      <alignment horizontal="center" vertical="center"/>
    </xf>
    <xf numFmtId="0" fontId="10" fillId="0" borderId="7" xfId="1" applyFont="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56" fontId="8" fillId="0" borderId="9" xfId="2" applyNumberFormat="1" applyFont="1" applyBorder="1" applyAlignment="1">
      <alignment horizontal="center" vertical="center"/>
    </xf>
    <xf numFmtId="56" fontId="8" fillId="0" borderId="10" xfId="2" applyNumberFormat="1" applyFont="1" applyBorder="1" applyAlignment="1">
      <alignment horizontal="center" vertical="center"/>
    </xf>
    <xf numFmtId="56" fontId="8" fillId="0" borderId="11" xfId="2" applyNumberFormat="1" applyFont="1" applyBorder="1" applyAlignment="1">
      <alignment horizontal="center" vertical="center"/>
    </xf>
    <xf numFmtId="49" fontId="5" fillId="0" borderId="13" xfId="1" applyNumberFormat="1" applyFont="1" applyFill="1" applyBorder="1" applyAlignment="1" applyProtection="1">
      <alignment horizontal="center" vertical="center" shrinkToFit="1"/>
      <protection locked="0"/>
    </xf>
    <xf numFmtId="49" fontId="5" fillId="0" borderId="15" xfId="1" applyNumberFormat="1" applyFont="1" applyFill="1" applyBorder="1" applyAlignment="1" applyProtection="1">
      <alignment horizontal="center" vertical="center" shrinkToFit="1"/>
      <protection locked="0"/>
    </xf>
    <xf numFmtId="49" fontId="5" fillId="0" borderId="23" xfId="1" applyNumberFormat="1" applyFont="1" applyFill="1" applyBorder="1" applyAlignment="1" applyProtection="1">
      <alignment horizontal="center" vertical="center" shrinkToFit="1"/>
      <protection locked="0"/>
    </xf>
    <xf numFmtId="56" fontId="8" fillId="0" borderId="12" xfId="2" applyNumberFormat="1" applyFont="1" applyBorder="1" applyAlignment="1">
      <alignment horizontal="center" vertical="center"/>
    </xf>
    <xf numFmtId="56" fontId="8" fillId="0" borderId="2" xfId="2" applyNumberFormat="1" applyFont="1" applyBorder="1" applyAlignment="1">
      <alignment horizontal="center" vertical="center"/>
    </xf>
    <xf numFmtId="56" fontId="8" fillId="0" borderId="13" xfId="2" applyNumberFormat="1" applyFont="1" applyBorder="1" applyAlignment="1">
      <alignment horizontal="center" vertical="center"/>
    </xf>
    <xf numFmtId="56" fontId="8" fillId="0" borderId="14" xfId="2" applyNumberFormat="1" applyFont="1" applyBorder="1" applyAlignment="1">
      <alignment horizontal="center" vertical="center"/>
    </xf>
    <xf numFmtId="56" fontId="8" fillId="0" borderId="0" xfId="2" applyNumberFormat="1" applyFont="1" applyAlignment="1">
      <alignment horizontal="center" vertical="center"/>
    </xf>
    <xf numFmtId="56" fontId="8" fillId="0" borderId="15" xfId="2" applyNumberFormat="1" applyFont="1" applyBorder="1" applyAlignment="1">
      <alignment horizontal="center" vertical="center"/>
    </xf>
    <xf numFmtId="56" fontId="8" fillId="0" borderId="22" xfId="2" applyNumberFormat="1" applyFont="1" applyBorder="1" applyAlignment="1">
      <alignment horizontal="center" vertical="center"/>
    </xf>
    <xf numFmtId="56" fontId="8" fillId="0" borderId="7" xfId="2" applyNumberFormat="1" applyFont="1" applyBorder="1" applyAlignment="1">
      <alignment horizontal="center" vertical="center"/>
    </xf>
    <xf numFmtId="56" fontId="8" fillId="0" borderId="23" xfId="2" applyNumberFormat="1" applyFont="1" applyBorder="1" applyAlignment="1">
      <alignment horizontal="center" vertical="center"/>
    </xf>
    <xf numFmtId="0" fontId="11" fillId="0" borderId="24" xfId="1" applyFont="1" applyBorder="1" applyAlignment="1" applyProtection="1">
      <alignment horizontal="center" vertical="center" shrinkToFit="1"/>
      <protection locked="0"/>
    </xf>
    <xf numFmtId="0" fontId="11" fillId="0" borderId="26" xfId="1" applyFont="1" applyBorder="1" applyAlignment="1" applyProtection="1">
      <alignment horizontal="center" vertical="center" shrinkToFit="1"/>
      <protection locked="0"/>
    </xf>
    <xf numFmtId="0" fontId="11" fillId="0" borderId="27" xfId="1" applyFont="1" applyBorder="1" applyAlignment="1" applyProtection="1">
      <alignment horizontal="center" vertical="center" shrinkToFit="1"/>
      <protection locked="0"/>
    </xf>
    <xf numFmtId="0" fontId="11" fillId="0" borderId="18" xfId="1" applyFont="1" applyBorder="1" applyAlignment="1" applyProtection="1">
      <alignment horizontal="center" vertical="center" shrinkToFit="1"/>
      <protection locked="0"/>
    </xf>
    <xf numFmtId="0" fontId="11" fillId="0" borderId="14" xfId="1" applyFont="1" applyBorder="1" applyAlignment="1" applyProtection="1">
      <alignment horizontal="center" vertical="center" shrinkToFit="1"/>
      <protection locked="0"/>
    </xf>
    <xf numFmtId="0" fontId="11" fillId="0" borderId="21" xfId="1" applyFont="1" applyBorder="1" applyAlignment="1" applyProtection="1">
      <alignment horizontal="center" vertical="center" shrinkToFit="1"/>
      <protection locked="0"/>
    </xf>
    <xf numFmtId="56" fontId="10" fillId="0" borderId="9" xfId="2" applyNumberFormat="1" applyFont="1" applyBorder="1" applyAlignment="1">
      <alignment horizontal="center" vertical="center" wrapText="1"/>
    </xf>
    <xf numFmtId="56" fontId="10" fillId="0" borderId="10" xfId="2" applyNumberFormat="1" applyFont="1" applyBorder="1" applyAlignment="1">
      <alignment horizontal="center" vertical="center" wrapText="1"/>
    </xf>
    <xf numFmtId="56" fontId="10" fillId="0" borderId="11" xfId="2" applyNumberFormat="1" applyFont="1" applyBorder="1" applyAlignment="1">
      <alignment horizontal="center" vertical="center" wrapText="1"/>
    </xf>
    <xf numFmtId="56" fontId="9" fillId="0" borderId="28" xfId="2" applyNumberFormat="1" applyFont="1" applyBorder="1" applyAlignment="1">
      <alignment horizontal="center" vertical="center" wrapText="1"/>
    </xf>
    <xf numFmtId="56" fontId="9" fillId="0" borderId="29" xfId="2" applyNumberFormat="1" applyFont="1" applyBorder="1" applyAlignment="1">
      <alignment horizontal="center" vertical="center" wrapText="1"/>
    </xf>
    <xf numFmtId="56" fontId="9" fillId="0" borderId="30" xfId="2" applyNumberFormat="1" applyFont="1" applyBorder="1" applyAlignment="1">
      <alignment horizontal="center" vertical="center" wrapText="1"/>
    </xf>
    <xf numFmtId="56" fontId="9" fillId="0" borderId="34" xfId="2" applyNumberFormat="1" applyFont="1" applyBorder="1" applyAlignment="1">
      <alignment horizontal="center" vertical="center" wrapText="1"/>
    </xf>
    <xf numFmtId="56" fontId="9" fillId="0" borderId="35" xfId="2" applyNumberFormat="1" applyFont="1" applyBorder="1" applyAlignment="1">
      <alignment horizontal="center" vertical="center" wrapText="1"/>
    </xf>
    <xf numFmtId="56" fontId="9" fillId="0" borderId="36" xfId="2" applyNumberFormat="1" applyFont="1" applyBorder="1" applyAlignment="1">
      <alignment horizontal="center" vertical="center" wrapText="1"/>
    </xf>
    <xf numFmtId="56" fontId="11" fillId="0" borderId="12" xfId="2" applyNumberFormat="1" applyFont="1" applyBorder="1" applyAlignment="1">
      <alignment horizontal="center" vertical="center"/>
    </xf>
    <xf numFmtId="56" fontId="11" fillId="0" borderId="2" xfId="2" applyNumberFormat="1" applyFont="1" applyBorder="1" applyAlignment="1">
      <alignment horizontal="center" vertical="center"/>
    </xf>
    <xf numFmtId="56" fontId="11" fillId="0" borderId="13" xfId="2" applyNumberFormat="1" applyFont="1" applyBorder="1" applyAlignment="1">
      <alignment horizontal="center" vertical="center"/>
    </xf>
    <xf numFmtId="56" fontId="11" fillId="0" borderId="32" xfId="2" applyNumberFormat="1" applyFont="1" applyBorder="1" applyAlignment="1">
      <alignment horizontal="center" vertical="center"/>
    </xf>
    <xf numFmtId="56" fontId="11" fillId="0" borderId="37" xfId="2" applyNumberFormat="1" applyFont="1" applyBorder="1" applyAlignment="1">
      <alignment horizontal="center" vertical="center"/>
    </xf>
    <xf numFmtId="56" fontId="11" fillId="0" borderId="38" xfId="2" applyNumberFormat="1" applyFont="1" applyBorder="1" applyAlignment="1">
      <alignment horizontal="center" vertical="center"/>
    </xf>
    <xf numFmtId="56" fontId="11" fillId="0" borderId="12" xfId="2" applyNumberFormat="1" applyFont="1" applyBorder="1" applyAlignment="1">
      <alignment horizontal="center" vertical="center" wrapText="1"/>
    </xf>
    <xf numFmtId="56" fontId="11" fillId="0" borderId="2" xfId="2" applyNumberFormat="1" applyFont="1" applyBorder="1" applyAlignment="1">
      <alignment horizontal="center" vertical="center" wrapText="1"/>
    </xf>
    <xf numFmtId="56" fontId="11" fillId="0" borderId="3" xfId="2" applyNumberFormat="1" applyFont="1" applyBorder="1" applyAlignment="1">
      <alignment horizontal="center" vertical="center" wrapText="1"/>
    </xf>
    <xf numFmtId="56" fontId="11" fillId="0" borderId="32" xfId="2" applyNumberFormat="1" applyFont="1" applyBorder="1" applyAlignment="1">
      <alignment horizontal="center" vertical="center" wrapText="1"/>
    </xf>
    <xf numFmtId="56" fontId="11" fillId="0" borderId="37" xfId="2" applyNumberFormat="1" applyFont="1" applyBorder="1" applyAlignment="1">
      <alignment horizontal="center" vertical="center" wrapText="1"/>
    </xf>
    <xf numFmtId="56" fontId="11" fillId="0" borderId="39" xfId="2" applyNumberFormat="1" applyFont="1" applyBorder="1" applyAlignment="1">
      <alignment horizontal="center" vertical="center" wrapText="1"/>
    </xf>
    <xf numFmtId="56" fontId="12" fillId="0" borderId="41" xfId="2" applyNumberFormat="1" applyFont="1" applyBorder="1" applyAlignment="1">
      <alignment horizontal="center" vertical="center"/>
    </xf>
    <xf numFmtId="49" fontId="11" fillId="0" borderId="41" xfId="2" applyNumberFormat="1" applyFont="1" applyBorder="1" applyAlignment="1" applyProtection="1">
      <alignment horizontal="center" vertical="center"/>
      <protection locked="0"/>
    </xf>
    <xf numFmtId="49" fontId="11" fillId="0" borderId="42" xfId="2" applyNumberFormat="1" applyFont="1" applyBorder="1" applyAlignment="1" applyProtection="1">
      <alignment horizontal="center" vertical="center"/>
      <protection locked="0"/>
    </xf>
    <xf numFmtId="49" fontId="11" fillId="0" borderId="18" xfId="2" applyNumberFormat="1" applyFont="1" applyBorder="1" applyAlignment="1" applyProtection="1">
      <alignment horizontal="center" vertical="center"/>
      <protection locked="0"/>
    </xf>
    <xf numFmtId="49" fontId="11" fillId="0" borderId="14" xfId="2" applyNumberFormat="1" applyFont="1" applyBorder="1" applyAlignment="1" applyProtection="1">
      <alignment horizontal="center" vertical="center"/>
      <protection locked="0"/>
    </xf>
    <xf numFmtId="49" fontId="11" fillId="0" borderId="57" xfId="2" applyNumberFormat="1" applyFont="1" applyBorder="1" applyAlignment="1" applyProtection="1">
      <alignment horizontal="center" vertical="center"/>
      <protection locked="0"/>
    </xf>
    <xf numFmtId="49" fontId="11" fillId="0" borderId="22" xfId="2" applyNumberFormat="1" applyFont="1" applyBorder="1" applyAlignment="1" applyProtection="1">
      <alignment horizontal="center" vertical="center"/>
      <protection locked="0"/>
    </xf>
    <xf numFmtId="49" fontId="5" fillId="0" borderId="42" xfId="1" applyNumberFormat="1" applyFont="1" applyFill="1" applyBorder="1" applyAlignment="1" applyProtection="1">
      <alignment horizontal="center" vertical="center" shrinkToFit="1"/>
      <protection locked="0"/>
    </xf>
    <xf numFmtId="49" fontId="5" fillId="0" borderId="63" xfId="1" applyNumberFormat="1" applyFont="1" applyFill="1" applyBorder="1" applyAlignment="1" applyProtection="1">
      <alignment horizontal="center" vertical="center" shrinkToFit="1"/>
      <protection locked="0"/>
    </xf>
    <xf numFmtId="49" fontId="5" fillId="0" borderId="102" xfId="1" applyNumberFormat="1" applyFont="1" applyFill="1" applyBorder="1" applyAlignment="1" applyProtection="1">
      <alignment horizontal="center" vertical="center" shrinkToFit="1"/>
      <protection locked="0"/>
    </xf>
    <xf numFmtId="49" fontId="5" fillId="0" borderId="14" xfId="1" applyNumberFormat="1" applyFont="1" applyFill="1" applyBorder="1" applyAlignment="1" applyProtection="1">
      <alignment horizontal="center" vertical="center" shrinkToFit="1"/>
      <protection locked="0"/>
    </xf>
    <xf numFmtId="49" fontId="5" fillId="0" borderId="22" xfId="1" applyNumberFormat="1" applyFont="1" applyFill="1" applyBorder="1" applyAlignment="1" applyProtection="1">
      <alignment horizontal="center" vertical="center" shrinkToFit="1"/>
      <protection locked="0"/>
    </xf>
    <xf numFmtId="56" fontId="12" fillId="0" borderId="34" xfId="2" applyNumberFormat="1" applyFont="1" applyBorder="1" applyAlignment="1">
      <alignment horizontal="center" vertical="center" wrapText="1"/>
    </xf>
    <xf numFmtId="56" fontId="12" fillId="0" borderId="35" xfId="2" applyNumberFormat="1" applyFont="1" applyBorder="1" applyAlignment="1">
      <alignment horizontal="center" vertical="center" wrapText="1"/>
    </xf>
    <xf numFmtId="56" fontId="12" fillId="0" borderId="36" xfId="2" applyNumberFormat="1" applyFont="1" applyBorder="1" applyAlignment="1">
      <alignment horizontal="center" vertical="center" wrapText="1"/>
    </xf>
    <xf numFmtId="49" fontId="5" fillId="0" borderId="101" xfId="1" applyNumberFormat="1" applyFont="1" applyFill="1" applyBorder="1" applyAlignment="1" applyProtection="1">
      <alignment horizontal="center" vertical="center" shrinkToFit="1"/>
      <protection locked="0"/>
    </xf>
    <xf numFmtId="0" fontId="23" fillId="0" borderId="1" xfId="1" applyFont="1" applyBorder="1" applyAlignment="1">
      <alignment horizontal="center" vertical="center"/>
    </xf>
    <xf numFmtId="0" fontId="10" fillId="0" borderId="4" xfId="1" applyFont="1" applyBorder="1" applyAlignment="1">
      <alignment horizontal="center" vertical="center"/>
    </xf>
    <xf numFmtId="0" fontId="10" fillId="0" borderId="0" xfId="1" applyFont="1" applyAlignment="1">
      <alignment horizontal="center" vertical="center"/>
    </xf>
    <xf numFmtId="14" fontId="23" fillId="0" borderId="1" xfId="1" applyNumberFormat="1" applyFont="1" applyFill="1" applyBorder="1" applyAlignment="1" applyProtection="1">
      <alignment horizontal="left" shrinkToFit="1"/>
      <protection locked="0"/>
    </xf>
    <xf numFmtId="14" fontId="23" fillId="0" borderId="2" xfId="1" applyNumberFormat="1" applyFont="1" applyFill="1" applyBorder="1" applyAlignment="1" applyProtection="1">
      <alignment horizontal="left" shrinkToFit="1"/>
      <protection locked="0"/>
    </xf>
    <xf numFmtId="14" fontId="23" fillId="0" borderId="4" xfId="1" applyNumberFormat="1" applyFont="1" applyFill="1" applyBorder="1" applyAlignment="1" applyProtection="1">
      <alignment horizontal="left" shrinkToFit="1"/>
      <protection locked="0"/>
    </xf>
    <xf numFmtId="14" fontId="23" fillId="0" borderId="0" xfId="1" applyNumberFormat="1" applyFont="1" applyFill="1" applyBorder="1" applyAlignment="1" applyProtection="1">
      <alignment horizontal="left" shrinkToFit="1"/>
      <protection locked="0"/>
    </xf>
    <xf numFmtId="14" fontId="5" fillId="0" borderId="2" xfId="1" applyNumberFormat="1" applyFont="1" applyFill="1" applyBorder="1" applyAlignment="1">
      <alignment horizontal="center" vertical="center" wrapText="1"/>
    </xf>
    <xf numFmtId="14" fontId="5" fillId="0" borderId="0" xfId="1" applyNumberFormat="1" applyFont="1" applyFill="1" applyAlignment="1">
      <alignment horizontal="center" vertical="center" wrapText="1"/>
    </xf>
    <xf numFmtId="14" fontId="5" fillId="0" borderId="7" xfId="1" applyNumberFormat="1" applyFont="1" applyFill="1" applyBorder="1" applyAlignment="1">
      <alignment horizontal="center" vertical="center" wrapText="1"/>
    </xf>
    <xf numFmtId="14" fontId="23" fillId="0" borderId="2" xfId="1" applyNumberFormat="1" applyFont="1" applyFill="1" applyBorder="1" applyAlignment="1" applyProtection="1">
      <alignment horizontal="center" shrinkToFit="1"/>
      <protection locked="0"/>
    </xf>
    <xf numFmtId="14" fontId="23" fillId="0" borderId="3" xfId="1" applyNumberFormat="1" applyFont="1" applyFill="1" applyBorder="1" applyAlignment="1" applyProtection="1">
      <alignment horizontal="center" shrinkToFit="1"/>
      <protection locked="0"/>
    </xf>
    <xf numFmtId="14" fontId="23" fillId="0" borderId="0" xfId="1" applyNumberFormat="1" applyFont="1" applyFill="1" applyBorder="1" applyAlignment="1" applyProtection="1">
      <alignment horizontal="center" shrinkToFit="1"/>
      <protection locked="0"/>
    </xf>
    <xf numFmtId="14" fontId="23" fillId="0" borderId="5" xfId="1" applyNumberFormat="1" applyFont="1" applyFill="1" applyBorder="1" applyAlignment="1" applyProtection="1">
      <alignment horizontal="center" shrinkToFit="1"/>
      <protection locked="0"/>
    </xf>
    <xf numFmtId="0" fontId="11" fillId="12" borderId="16" xfId="1" applyFont="1" applyFill="1" applyBorder="1" applyAlignment="1" applyProtection="1">
      <alignment horizontal="center" vertical="center" shrinkToFit="1"/>
      <protection locked="0"/>
    </xf>
    <xf numFmtId="0" fontId="11" fillId="12" borderId="18" xfId="1" applyFont="1" applyFill="1" applyBorder="1" applyAlignment="1" applyProtection="1">
      <alignment horizontal="center" vertical="center" shrinkToFit="1"/>
      <protection locked="0"/>
    </xf>
    <xf numFmtId="0" fontId="11" fillId="12" borderId="0" xfId="1" applyFont="1" applyFill="1" applyAlignment="1" applyProtection="1">
      <alignment horizontal="center" vertical="center" wrapText="1" shrinkToFit="1"/>
      <protection locked="0"/>
    </xf>
    <xf numFmtId="0" fontId="11" fillId="12" borderId="13" xfId="1" applyFont="1" applyFill="1" applyBorder="1" applyAlignment="1" applyProtection="1">
      <alignment horizontal="center" vertical="center" wrapText="1" shrinkToFit="1"/>
      <protection locked="0"/>
    </xf>
    <xf numFmtId="0" fontId="11" fillId="12" borderId="45" xfId="1" applyFont="1" applyFill="1" applyBorder="1" applyAlignment="1" applyProtection="1">
      <alignment horizontal="center" vertical="center" wrapText="1" shrinkToFit="1"/>
      <protection locked="0"/>
    </xf>
    <xf numFmtId="0" fontId="11" fillId="12" borderId="3" xfId="1" applyFont="1" applyFill="1" applyBorder="1" applyAlignment="1" applyProtection="1">
      <alignment horizontal="center" vertical="center" wrapText="1" shrinkToFit="1"/>
      <protection locked="0"/>
    </xf>
    <xf numFmtId="0" fontId="11" fillId="12" borderId="46" xfId="1" applyFont="1" applyFill="1" applyBorder="1" applyAlignment="1" applyProtection="1">
      <alignment horizontal="center" vertical="center" wrapText="1" shrinkToFit="1"/>
      <protection locked="0"/>
    </xf>
    <xf numFmtId="0" fontId="11" fillId="12" borderId="40" xfId="1" applyFont="1" applyFill="1" applyBorder="1" applyAlignment="1" applyProtection="1">
      <alignment horizontal="center" vertical="center" shrinkToFit="1"/>
      <protection locked="0"/>
    </xf>
    <xf numFmtId="0" fontId="11" fillId="12" borderId="44" xfId="1" applyFont="1" applyFill="1" applyBorder="1" applyAlignment="1" applyProtection="1">
      <alignment horizontal="center" vertical="center" shrinkToFit="1"/>
      <protection locked="0"/>
    </xf>
    <xf numFmtId="0" fontId="11" fillId="0" borderId="40" xfId="1" applyFont="1" applyBorder="1" applyAlignment="1" applyProtection="1">
      <alignment horizontal="center" vertical="center" shrinkToFit="1"/>
      <protection locked="0"/>
    </xf>
    <xf numFmtId="0" fontId="11" fillId="0" borderId="53" xfId="1" applyFont="1" applyBorder="1" applyAlignment="1" applyProtection="1">
      <alignment horizontal="center" vertical="center" shrinkToFit="1"/>
      <protection locked="0"/>
    </xf>
    <xf numFmtId="0" fontId="11" fillId="0" borderId="165" xfId="1" applyFont="1" applyBorder="1" applyAlignment="1" applyProtection="1">
      <alignment horizontal="center" vertical="center" shrinkToFit="1"/>
      <protection locked="0"/>
    </xf>
    <xf numFmtId="0" fontId="11" fillId="0" borderId="44" xfId="1" applyFont="1" applyBorder="1" applyAlignment="1" applyProtection="1">
      <alignment horizontal="center" vertical="center" shrinkToFit="1"/>
      <protection locked="0"/>
    </xf>
    <xf numFmtId="0" fontId="11" fillId="0" borderId="58" xfId="1" applyFont="1" applyBorder="1" applyAlignment="1" applyProtection="1">
      <alignment horizontal="center" vertical="center" shrinkToFit="1"/>
      <protection locked="0"/>
    </xf>
    <xf numFmtId="0" fontId="11" fillId="0" borderId="166" xfId="1" applyFont="1" applyBorder="1" applyAlignment="1" applyProtection="1">
      <alignment horizontal="center" vertical="center" shrinkToFit="1"/>
      <protection locked="0"/>
    </xf>
    <xf numFmtId="0" fontId="11" fillId="12" borderId="47" xfId="1" applyFont="1" applyFill="1" applyBorder="1" applyAlignment="1" applyProtection="1">
      <alignment horizontal="center" vertical="center" shrinkToFit="1"/>
      <protection locked="0"/>
    </xf>
    <xf numFmtId="0" fontId="11" fillId="12" borderId="48" xfId="1" applyFont="1" applyFill="1" applyBorder="1" applyAlignment="1" applyProtection="1">
      <alignment horizontal="center" vertical="center" shrinkToFit="1"/>
      <protection locked="0"/>
    </xf>
    <xf numFmtId="0" fontId="11" fillId="12" borderId="49" xfId="1" applyFont="1" applyFill="1" applyBorder="1" applyAlignment="1" applyProtection="1">
      <alignment horizontal="center" vertical="center" shrinkToFit="1"/>
      <protection locked="0"/>
    </xf>
    <xf numFmtId="0" fontId="11" fillId="12" borderId="50" xfId="1" applyFont="1" applyFill="1" applyBorder="1" applyAlignment="1" applyProtection="1">
      <alignment horizontal="center" vertical="center" shrinkToFit="1"/>
      <protection locked="0"/>
    </xf>
    <xf numFmtId="0" fontId="11" fillId="12" borderId="51" xfId="1" applyFont="1" applyFill="1" applyBorder="1" applyAlignment="1" applyProtection="1">
      <alignment horizontal="center" vertical="center" shrinkToFit="1"/>
      <protection locked="0"/>
    </xf>
    <xf numFmtId="0" fontId="11" fillId="12" borderId="52" xfId="1" applyFont="1" applyFill="1" applyBorder="1" applyAlignment="1" applyProtection="1">
      <alignment horizontal="center" vertical="center" shrinkToFit="1"/>
      <protection locked="0"/>
    </xf>
    <xf numFmtId="0" fontId="11" fillId="12" borderId="163" xfId="1" applyFont="1" applyFill="1" applyBorder="1" applyAlignment="1" applyProtection="1">
      <alignment horizontal="center" vertical="center" shrinkToFit="1"/>
      <protection locked="0"/>
    </xf>
    <xf numFmtId="0" fontId="11" fillId="12" borderId="164" xfId="1" applyFont="1" applyFill="1" applyBorder="1" applyAlignment="1" applyProtection="1">
      <alignment horizontal="center" vertical="center" shrinkToFit="1"/>
      <protection locked="0"/>
    </xf>
    <xf numFmtId="14" fontId="9" fillId="0" borderId="4" xfId="1" applyNumberFormat="1" applyFont="1" applyFill="1" applyBorder="1" applyAlignment="1">
      <alignment horizontal="left" vertical="center" wrapText="1"/>
    </xf>
    <xf numFmtId="14" fontId="9" fillId="0" borderId="0" xfId="1" applyNumberFormat="1" applyFont="1" applyFill="1" applyAlignment="1">
      <alignment horizontal="left" vertical="center" wrapText="1"/>
    </xf>
    <xf numFmtId="14" fontId="9" fillId="0" borderId="6" xfId="1" applyNumberFormat="1" applyFont="1" applyFill="1" applyBorder="1" applyAlignment="1">
      <alignment horizontal="left" vertical="center" wrapText="1"/>
    </xf>
    <xf numFmtId="14" fontId="9" fillId="0" borderId="7" xfId="1" applyNumberFormat="1" applyFont="1" applyFill="1" applyBorder="1" applyAlignment="1">
      <alignment horizontal="left" vertical="center" wrapText="1"/>
    </xf>
    <xf numFmtId="14" fontId="9" fillId="0" borderId="0" xfId="1" applyNumberFormat="1" applyFont="1" applyFill="1" applyAlignment="1">
      <alignment horizontal="center" vertical="center" wrapText="1"/>
    </xf>
    <xf numFmtId="14" fontId="23" fillId="0" borderId="0" xfId="1" applyNumberFormat="1" applyFont="1" applyFill="1" applyAlignment="1">
      <alignment horizontal="center" vertical="center" wrapText="1"/>
    </xf>
    <xf numFmtId="14" fontId="23" fillId="0" borderId="5" xfId="1" applyNumberFormat="1" applyFont="1" applyFill="1" applyBorder="1" applyAlignment="1">
      <alignment horizontal="center" vertical="center" wrapText="1"/>
    </xf>
    <xf numFmtId="14" fontId="23" fillId="0" borderId="7" xfId="1" applyNumberFormat="1" applyFont="1" applyFill="1" applyBorder="1" applyAlignment="1">
      <alignment horizontal="center" vertical="center" wrapText="1"/>
    </xf>
    <xf numFmtId="14" fontId="23" fillId="0" borderId="8" xfId="1" applyNumberFormat="1" applyFont="1" applyFill="1" applyBorder="1" applyAlignment="1">
      <alignment horizontal="center" vertical="center" wrapText="1"/>
    </xf>
    <xf numFmtId="0" fontId="11" fillId="12" borderId="53" xfId="1" applyFont="1" applyFill="1" applyBorder="1" applyAlignment="1" applyProtection="1">
      <alignment horizontal="center" vertical="center" shrinkToFit="1"/>
      <protection locked="0"/>
    </xf>
    <xf numFmtId="0" fontId="11" fillId="12" borderId="54" xfId="1" applyFont="1" applyFill="1" applyBorder="1" applyAlignment="1" applyProtection="1">
      <alignment horizontal="center" vertical="center" shrinkToFit="1"/>
      <protection locked="0"/>
    </xf>
    <xf numFmtId="0" fontId="11" fillId="12" borderId="55" xfId="1" applyFont="1" applyFill="1" applyBorder="1" applyAlignment="1" applyProtection="1">
      <alignment horizontal="center" vertical="center" shrinkToFit="1"/>
      <protection locked="0"/>
    </xf>
    <xf numFmtId="0" fontId="11" fillId="12" borderId="58" xfId="1" applyFont="1" applyFill="1" applyBorder="1" applyAlignment="1" applyProtection="1">
      <alignment horizontal="center" vertical="center" shrinkToFit="1"/>
      <protection locked="0"/>
    </xf>
    <xf numFmtId="0" fontId="11" fillId="12" borderId="59" xfId="1" applyFont="1" applyFill="1" applyBorder="1" applyAlignment="1" applyProtection="1">
      <alignment horizontal="center" vertical="center" shrinkToFit="1"/>
      <protection locked="0"/>
    </xf>
    <xf numFmtId="0" fontId="11" fillId="12" borderId="60" xfId="1" applyFont="1" applyFill="1" applyBorder="1" applyAlignment="1" applyProtection="1">
      <alignment horizontal="center" vertical="center" shrinkToFit="1"/>
      <protection locked="0"/>
    </xf>
    <xf numFmtId="0" fontId="11" fillId="12" borderId="56" xfId="1" applyFont="1" applyFill="1" applyBorder="1" applyAlignment="1" applyProtection="1">
      <alignment horizontal="center" vertical="center" shrinkToFit="1"/>
      <protection locked="0"/>
    </xf>
    <xf numFmtId="0" fontId="11" fillId="12" borderId="61" xfId="1" applyFont="1" applyFill="1" applyBorder="1" applyAlignment="1" applyProtection="1">
      <alignment horizontal="center" vertical="center" shrinkToFit="1"/>
      <protection locked="0"/>
    </xf>
    <xf numFmtId="0" fontId="11" fillId="3" borderId="28" xfId="2" applyFont="1" applyFill="1" applyBorder="1" applyAlignment="1">
      <alignment horizontal="center" vertical="center" shrinkToFit="1"/>
    </xf>
    <xf numFmtId="0" fontId="11" fillId="3" borderId="29" xfId="2" applyFont="1" applyFill="1" applyBorder="1" applyAlignment="1">
      <alignment horizontal="center" vertical="center" shrinkToFit="1"/>
    </xf>
    <xf numFmtId="0" fontId="14" fillId="2" borderId="12" xfId="2" applyFont="1" applyFill="1" applyBorder="1" applyAlignment="1">
      <alignment horizontal="center" vertical="center" shrinkToFit="1"/>
    </xf>
    <xf numFmtId="0" fontId="14" fillId="2" borderId="2" xfId="2" applyFont="1" applyFill="1" applyBorder="1" applyAlignment="1">
      <alignment horizontal="center" vertical="center" shrinkToFit="1"/>
    </xf>
    <xf numFmtId="0" fontId="14" fillId="2" borderId="13" xfId="2" applyFont="1" applyFill="1" applyBorder="1" applyAlignment="1">
      <alignment horizontal="center" vertical="center" shrinkToFit="1"/>
    </xf>
    <xf numFmtId="0" fontId="14" fillId="2" borderId="14" xfId="2" applyFont="1" applyFill="1" applyBorder="1" applyAlignment="1">
      <alignment horizontal="center" vertical="center" shrinkToFit="1"/>
    </xf>
    <xf numFmtId="0" fontId="14" fillId="2" borderId="0" xfId="2" applyFont="1" applyFill="1" applyBorder="1" applyAlignment="1">
      <alignment horizontal="center" vertical="center" shrinkToFit="1"/>
    </xf>
    <xf numFmtId="0" fontId="14" fillId="2" borderId="15" xfId="2" applyFont="1" applyFill="1" applyBorder="1" applyAlignment="1">
      <alignment horizontal="center" vertical="center" shrinkToFit="1"/>
    </xf>
    <xf numFmtId="0" fontId="14" fillId="2" borderId="22" xfId="2" applyFont="1" applyFill="1" applyBorder="1" applyAlignment="1">
      <alignment horizontal="center" vertical="center" shrinkToFit="1"/>
    </xf>
    <xf numFmtId="0" fontId="14" fillId="2" borderId="7" xfId="2" applyFont="1" applyFill="1" applyBorder="1" applyAlignment="1">
      <alignment horizontal="center" vertical="center" shrinkToFit="1"/>
    </xf>
    <xf numFmtId="0" fontId="14" fillId="2" borderId="23" xfId="2" applyFont="1" applyFill="1" applyBorder="1" applyAlignment="1">
      <alignment horizontal="center" vertical="center" shrinkToFit="1"/>
    </xf>
    <xf numFmtId="0" fontId="14" fillId="2" borderId="0" xfId="2" applyFont="1" applyFill="1" applyAlignment="1">
      <alignment horizontal="center" vertical="center" shrinkToFit="1"/>
    </xf>
    <xf numFmtId="0" fontId="11" fillId="0" borderId="12" xfId="2" applyFont="1" applyBorder="1" applyAlignment="1">
      <alignment horizontal="center" vertical="center" shrinkToFit="1"/>
    </xf>
    <xf numFmtId="0" fontId="11" fillId="0" borderId="2" xfId="2" applyFont="1" applyBorder="1" applyAlignment="1">
      <alignment horizontal="center" vertical="center" shrinkToFit="1"/>
    </xf>
    <xf numFmtId="0" fontId="11" fillId="0" borderId="3" xfId="2" applyFont="1" applyBorder="1" applyAlignment="1">
      <alignment horizontal="center" vertical="center" shrinkToFit="1"/>
    </xf>
    <xf numFmtId="0" fontId="11" fillId="0" borderId="14" xfId="2" applyFont="1" applyBorder="1" applyAlignment="1">
      <alignment horizontal="center" vertical="center" shrinkToFit="1"/>
    </xf>
    <xf numFmtId="0" fontId="11" fillId="0" borderId="0" xfId="2" applyFont="1" applyAlignment="1">
      <alignment horizontal="center" vertical="center" shrinkToFit="1"/>
    </xf>
    <xf numFmtId="0" fontId="11" fillId="0" borderId="5" xfId="2" applyFont="1" applyBorder="1" applyAlignment="1">
      <alignment horizontal="center" vertical="center" shrinkToFit="1"/>
    </xf>
    <xf numFmtId="0" fontId="14" fillId="2" borderId="104" xfId="2" applyFont="1" applyFill="1" applyBorder="1" applyAlignment="1">
      <alignment horizontal="center" vertical="center" shrinkToFit="1"/>
    </xf>
    <xf numFmtId="0" fontId="14" fillId="2" borderId="105" xfId="2" applyFont="1" applyFill="1" applyBorder="1" applyAlignment="1">
      <alignment horizontal="center" vertical="center" shrinkToFit="1"/>
    </xf>
    <xf numFmtId="0" fontId="14" fillId="2" borderId="37" xfId="2" applyFont="1" applyFill="1" applyBorder="1" applyAlignment="1">
      <alignment horizontal="center" vertical="center" shrinkToFit="1"/>
    </xf>
    <xf numFmtId="0" fontId="14" fillId="2" borderId="38" xfId="2" applyFont="1" applyFill="1" applyBorder="1" applyAlignment="1">
      <alignment horizontal="center" vertical="center" shrinkToFit="1"/>
    </xf>
    <xf numFmtId="0" fontId="5" fillId="8" borderId="1" xfId="2" applyFont="1" applyFill="1" applyBorder="1" applyAlignment="1">
      <alignment horizontal="center" vertical="center"/>
    </xf>
    <xf numFmtId="0" fontId="5" fillId="8" borderId="2" xfId="2" applyFont="1" applyFill="1" applyBorder="1" applyAlignment="1">
      <alignment horizontal="center" vertical="center"/>
    </xf>
    <xf numFmtId="0" fontId="5" fillId="8" borderId="13" xfId="2" applyFont="1" applyFill="1" applyBorder="1" applyAlignment="1">
      <alignment horizontal="center" vertical="center"/>
    </xf>
    <xf numFmtId="0" fontId="5" fillId="8" borderId="4" xfId="2" applyFont="1" applyFill="1" applyBorder="1" applyAlignment="1">
      <alignment horizontal="center" vertical="center"/>
    </xf>
    <xf numFmtId="0" fontId="5" fillId="8" borderId="0" xfId="2" applyFont="1" applyFill="1" applyBorder="1" applyAlignment="1">
      <alignment horizontal="center" vertical="center"/>
    </xf>
    <xf numFmtId="0" fontId="5" fillId="8" borderId="15" xfId="2" applyFont="1" applyFill="1" applyBorder="1" applyAlignment="1">
      <alignment horizontal="center" vertical="center"/>
    </xf>
    <xf numFmtId="0" fontId="14" fillId="2" borderId="32" xfId="2" applyFont="1" applyFill="1" applyBorder="1" applyAlignment="1">
      <alignment horizontal="center" vertical="center" shrinkToFit="1"/>
    </xf>
    <xf numFmtId="0" fontId="14" fillId="2" borderId="12" xfId="2" applyFont="1" applyFill="1" applyBorder="1" applyAlignment="1">
      <alignment horizontal="center" vertical="center" wrapText="1" shrinkToFit="1"/>
    </xf>
    <xf numFmtId="177" fontId="25" fillId="6" borderId="6" xfId="2" applyNumberFormat="1" applyFont="1" applyFill="1" applyBorder="1" applyAlignment="1">
      <alignment horizontal="center" vertical="center"/>
    </xf>
    <xf numFmtId="177" fontId="25" fillId="6" borderId="7" xfId="2" applyNumberFormat="1" applyFont="1" applyFill="1" applyBorder="1" applyAlignment="1">
      <alignment horizontal="center" vertical="center"/>
    </xf>
    <xf numFmtId="49" fontId="11" fillId="0" borderId="12" xfId="3" applyNumberFormat="1" applyFont="1" applyBorder="1" applyAlignment="1" applyProtection="1">
      <alignment horizontal="left" vertical="top" shrinkToFit="1"/>
      <protection locked="0"/>
    </xf>
    <xf numFmtId="49" fontId="11" fillId="0" borderId="2" xfId="3" applyNumberFormat="1" applyFont="1" applyBorder="1" applyAlignment="1" applyProtection="1">
      <alignment horizontal="left" vertical="top" shrinkToFit="1"/>
      <protection locked="0"/>
    </xf>
    <xf numFmtId="49" fontId="11" fillId="0" borderId="3" xfId="3" applyNumberFormat="1" applyFont="1" applyBorder="1" applyAlignment="1" applyProtection="1">
      <alignment horizontal="left" vertical="top" shrinkToFit="1"/>
      <protection locked="0"/>
    </xf>
    <xf numFmtId="49" fontId="11" fillId="0" borderId="14" xfId="3" applyNumberFormat="1" applyFont="1" applyBorder="1" applyAlignment="1" applyProtection="1">
      <alignment horizontal="left" vertical="top" shrinkToFit="1"/>
      <protection locked="0"/>
    </xf>
    <xf numFmtId="49" fontId="11" fillId="0" borderId="0" xfId="3" applyNumberFormat="1" applyFont="1" applyBorder="1" applyAlignment="1" applyProtection="1">
      <alignment horizontal="left" vertical="top" shrinkToFit="1"/>
      <protection locked="0"/>
    </xf>
    <xf numFmtId="49" fontId="11" fillId="0" borderId="5" xfId="3" applyNumberFormat="1" applyFont="1" applyBorder="1" applyAlignment="1" applyProtection="1">
      <alignment horizontal="left" vertical="top" shrinkToFit="1"/>
      <protection locked="0"/>
    </xf>
    <xf numFmtId="49" fontId="11" fillId="0" borderId="22" xfId="3" applyNumberFormat="1" applyFont="1" applyBorder="1" applyAlignment="1" applyProtection="1">
      <alignment horizontal="left" vertical="top" shrinkToFit="1"/>
      <protection locked="0"/>
    </xf>
    <xf numFmtId="49" fontId="11" fillId="0" borderId="7" xfId="3" applyNumberFormat="1" applyFont="1" applyBorder="1" applyAlignment="1" applyProtection="1">
      <alignment horizontal="left" vertical="top" shrinkToFit="1"/>
      <protection locked="0"/>
    </xf>
    <xf numFmtId="49" fontId="11" fillId="0" borderId="8" xfId="3" applyNumberFormat="1" applyFont="1" applyBorder="1" applyAlignment="1" applyProtection="1">
      <alignment horizontal="left" vertical="top" shrinkToFit="1"/>
      <protection locked="0"/>
    </xf>
    <xf numFmtId="20" fontId="16" fillId="0" borderId="72" xfId="2" applyNumberFormat="1" applyFont="1" applyBorder="1" applyAlignment="1" applyProtection="1">
      <alignment horizontal="center" vertical="center" shrinkToFit="1"/>
      <protection locked="0"/>
    </xf>
    <xf numFmtId="20" fontId="16" fillId="0" borderId="73" xfId="2" applyNumberFormat="1" applyFont="1" applyBorder="1" applyAlignment="1" applyProtection="1">
      <alignment horizontal="center" vertical="center" shrinkToFit="1"/>
      <protection locked="0"/>
    </xf>
    <xf numFmtId="180" fontId="16" fillId="0" borderId="73" xfId="2" applyNumberFormat="1" applyFont="1" applyBorder="1" applyAlignment="1" applyProtection="1">
      <alignment horizontal="center" vertical="center" shrinkToFit="1"/>
      <protection locked="0"/>
    </xf>
    <xf numFmtId="180" fontId="16" fillId="0" borderId="74" xfId="2" applyNumberFormat="1" applyFont="1" applyBorder="1" applyAlignment="1" applyProtection="1">
      <alignment horizontal="center" vertical="center" shrinkToFit="1"/>
      <protection locked="0"/>
    </xf>
    <xf numFmtId="49" fontId="11" fillId="0" borderId="75" xfId="2" applyNumberFormat="1" applyFont="1" applyBorder="1" applyAlignment="1" applyProtection="1">
      <alignment horizontal="center" vertical="center" shrinkToFit="1"/>
      <protection locked="0"/>
    </xf>
    <xf numFmtId="0" fontId="11" fillId="5" borderId="72" xfId="2" applyFont="1" applyFill="1" applyBorder="1" applyAlignment="1" applyProtection="1">
      <alignment horizontal="center" vertical="center" shrinkToFit="1"/>
      <protection locked="0"/>
    </xf>
    <xf numFmtId="0" fontId="11" fillId="5" borderId="73" xfId="2" applyFont="1" applyFill="1" applyBorder="1" applyAlignment="1" applyProtection="1">
      <alignment horizontal="center" vertical="center" shrinkToFit="1"/>
      <protection locked="0"/>
    </xf>
    <xf numFmtId="49" fontId="11" fillId="0" borderId="72" xfId="3" applyNumberFormat="1" applyFont="1" applyBorder="1" applyAlignment="1" applyProtection="1">
      <alignment horizontal="left" vertical="center" shrinkToFit="1"/>
      <protection locked="0"/>
    </xf>
    <xf numFmtId="49" fontId="11" fillId="0" borderId="73" xfId="3" applyNumberFormat="1" applyFont="1" applyBorder="1" applyAlignment="1" applyProtection="1">
      <alignment horizontal="left" vertical="center" shrinkToFit="1"/>
      <protection locked="0"/>
    </xf>
    <xf numFmtId="49" fontId="11" fillId="0" borderId="74" xfId="3" applyNumberFormat="1" applyFont="1" applyBorder="1" applyAlignment="1" applyProtection="1">
      <alignment horizontal="left" vertical="center" shrinkToFit="1"/>
      <protection locked="0"/>
    </xf>
    <xf numFmtId="178" fontId="26" fillId="4" borderId="1" xfId="2" applyNumberFormat="1" applyFont="1" applyFill="1" applyBorder="1" applyAlignment="1">
      <alignment horizontal="center" vertical="center"/>
    </xf>
    <xf numFmtId="178" fontId="26" fillId="4" borderId="2" xfId="2" applyNumberFormat="1" applyFont="1" applyFill="1" applyBorder="1" applyAlignment="1">
      <alignment horizontal="center" vertical="center"/>
    </xf>
    <xf numFmtId="178" fontId="26" fillId="4" borderId="4" xfId="2" applyNumberFormat="1" applyFont="1" applyFill="1" applyBorder="1" applyAlignment="1">
      <alignment horizontal="center" vertical="center"/>
    </xf>
    <xf numFmtId="178" fontId="26" fillId="4" borderId="0" xfId="2" applyNumberFormat="1" applyFont="1" applyFill="1" applyAlignment="1">
      <alignment horizontal="center" vertical="center"/>
    </xf>
    <xf numFmtId="178" fontId="26" fillId="4" borderId="6" xfId="2" applyNumberFormat="1" applyFont="1" applyFill="1" applyBorder="1" applyAlignment="1">
      <alignment horizontal="center" vertical="center"/>
    </xf>
    <xf numFmtId="178" fontId="26" fillId="4" borderId="7" xfId="2" applyNumberFormat="1" applyFont="1" applyFill="1" applyBorder="1" applyAlignment="1">
      <alignment horizontal="center" vertical="center"/>
    </xf>
    <xf numFmtId="176" fontId="25" fillId="4" borderId="13" xfId="2" applyNumberFormat="1" applyFont="1" applyFill="1" applyBorder="1" applyAlignment="1">
      <alignment horizontal="center" vertical="center"/>
    </xf>
    <xf numFmtId="176" fontId="25" fillId="4" borderId="15" xfId="2" applyNumberFormat="1" applyFont="1" applyFill="1" applyBorder="1" applyAlignment="1">
      <alignment horizontal="center" vertical="center"/>
    </xf>
    <xf numFmtId="176" fontId="25" fillId="4" borderId="23" xfId="2" applyNumberFormat="1" applyFont="1" applyFill="1" applyBorder="1" applyAlignment="1">
      <alignment horizontal="center" vertical="center"/>
    </xf>
    <xf numFmtId="20" fontId="16" fillId="0" borderId="80" xfId="2" applyNumberFormat="1" applyFont="1" applyBorder="1" applyAlignment="1" applyProtection="1">
      <alignment horizontal="center" vertical="center" shrinkToFit="1"/>
      <protection locked="0"/>
    </xf>
    <xf numFmtId="20" fontId="16" fillId="0" borderId="81" xfId="2" applyNumberFormat="1" applyFont="1" applyBorder="1" applyAlignment="1" applyProtection="1">
      <alignment horizontal="center" vertical="center" shrinkToFit="1"/>
      <protection locked="0"/>
    </xf>
    <xf numFmtId="180" fontId="16" fillId="0" borderId="81" xfId="2" applyNumberFormat="1" applyFont="1" applyBorder="1" applyAlignment="1" applyProtection="1">
      <alignment horizontal="center" vertical="center" shrinkToFit="1"/>
      <protection locked="0"/>
    </xf>
    <xf numFmtId="180" fontId="16" fillId="0" borderId="82" xfId="2" applyNumberFormat="1" applyFont="1" applyBorder="1" applyAlignment="1" applyProtection="1">
      <alignment horizontal="center" vertical="center" shrinkToFit="1"/>
      <protection locked="0"/>
    </xf>
    <xf numFmtId="49" fontId="11" fillId="0" borderId="66" xfId="2" applyNumberFormat="1" applyFont="1" applyBorder="1" applyAlignment="1" applyProtection="1">
      <alignment horizontal="center" vertical="center" shrinkToFit="1"/>
      <protection locked="0"/>
    </xf>
    <xf numFmtId="49" fontId="11" fillId="0" borderId="67" xfId="2" applyNumberFormat="1" applyFont="1" applyBorder="1" applyAlignment="1" applyProtection="1">
      <alignment horizontal="center" vertical="center" shrinkToFit="1"/>
      <protection locked="0"/>
    </xf>
    <xf numFmtId="49" fontId="11" fillId="0" borderId="68" xfId="2" applyNumberFormat="1" applyFont="1" applyBorder="1" applyAlignment="1" applyProtection="1">
      <alignment horizontal="center" vertical="center" shrinkToFit="1"/>
      <protection locked="0"/>
    </xf>
    <xf numFmtId="0" fontId="11" fillId="0" borderId="12" xfId="2" applyFont="1" applyBorder="1" applyAlignment="1" applyProtection="1">
      <alignment horizontal="center" vertical="center" shrinkToFit="1"/>
      <protection locked="0"/>
    </xf>
    <xf numFmtId="0" fontId="11" fillId="0" borderId="2" xfId="2" applyFont="1" applyBorder="1" applyAlignment="1" applyProtection="1">
      <alignment horizontal="center" vertical="center" shrinkToFit="1"/>
      <protection locked="0"/>
    </xf>
    <xf numFmtId="20" fontId="16" fillId="0" borderId="76" xfId="2" applyNumberFormat="1" applyFont="1" applyBorder="1" applyAlignment="1" applyProtection="1">
      <alignment horizontal="center" vertical="center" shrinkToFit="1"/>
      <protection locked="0"/>
    </xf>
    <xf numFmtId="20" fontId="16" fillId="0" borderId="77" xfId="2" applyNumberFormat="1" applyFont="1" applyBorder="1" applyAlignment="1" applyProtection="1">
      <alignment horizontal="center" vertical="center" shrinkToFit="1"/>
      <protection locked="0"/>
    </xf>
    <xf numFmtId="180" fontId="16" fillId="0" borderId="77" xfId="2" applyNumberFormat="1" applyFont="1" applyBorder="1" applyAlignment="1" applyProtection="1">
      <alignment horizontal="center" vertical="center" shrinkToFit="1"/>
      <protection locked="0"/>
    </xf>
    <xf numFmtId="180" fontId="16" fillId="0" borderId="78" xfId="2" applyNumberFormat="1" applyFont="1" applyBorder="1" applyAlignment="1" applyProtection="1">
      <alignment horizontal="center" vertical="center" shrinkToFit="1"/>
      <protection locked="0"/>
    </xf>
    <xf numFmtId="49" fontId="11" fillId="0" borderId="79" xfId="2" applyNumberFormat="1" applyFont="1" applyBorder="1" applyAlignment="1" applyProtection="1">
      <alignment horizontal="left" vertical="center" shrinkToFit="1"/>
      <protection locked="0"/>
    </xf>
    <xf numFmtId="0" fontId="11" fillId="5" borderId="80" xfId="2" applyFont="1" applyFill="1" applyBorder="1" applyAlignment="1" applyProtection="1">
      <alignment horizontal="center" vertical="center" shrinkToFit="1"/>
      <protection locked="0"/>
    </xf>
    <xf numFmtId="0" fontId="11" fillId="5" borderId="81" xfId="2" applyFont="1" applyFill="1" applyBorder="1" applyAlignment="1" applyProtection="1">
      <alignment horizontal="center" vertical="center" shrinkToFit="1"/>
      <protection locked="0"/>
    </xf>
    <xf numFmtId="49" fontId="11" fillId="0" borderId="66" xfId="3" applyNumberFormat="1" applyFont="1" applyBorder="1" applyAlignment="1" applyProtection="1">
      <alignment horizontal="left" vertical="center" shrinkToFit="1"/>
      <protection locked="0"/>
    </xf>
    <xf numFmtId="49" fontId="11" fillId="0" borderId="67" xfId="3" applyNumberFormat="1" applyFont="1" applyBorder="1" applyAlignment="1" applyProtection="1">
      <alignment horizontal="left" vertical="center" shrinkToFit="1"/>
      <protection locked="0"/>
    </xf>
    <xf numFmtId="49" fontId="11" fillId="0" borderId="68" xfId="3" applyNumberFormat="1" applyFont="1" applyBorder="1" applyAlignment="1" applyProtection="1">
      <alignment horizontal="left" vertical="center" shrinkToFit="1"/>
      <protection locked="0"/>
    </xf>
    <xf numFmtId="49" fontId="11" fillId="0" borderId="76" xfId="2" applyNumberFormat="1" applyFont="1" applyBorder="1" applyAlignment="1" applyProtection="1">
      <alignment horizontal="left" vertical="center" shrinkToFit="1"/>
      <protection locked="0"/>
    </xf>
    <xf numFmtId="49" fontId="11" fillId="0" borderId="77" xfId="2" applyNumberFormat="1" applyFont="1" applyBorder="1" applyAlignment="1" applyProtection="1">
      <alignment horizontal="left" vertical="center" shrinkToFit="1"/>
      <protection locked="0"/>
    </xf>
    <xf numFmtId="49" fontId="11" fillId="0" borderId="78" xfId="2" applyNumberFormat="1" applyFont="1" applyBorder="1" applyAlignment="1" applyProtection="1">
      <alignment horizontal="left" vertical="center" shrinkToFit="1"/>
      <protection locked="0"/>
    </xf>
    <xf numFmtId="49" fontId="11" fillId="0" borderId="79" xfId="2" applyNumberFormat="1" applyFont="1" applyBorder="1" applyAlignment="1" applyProtection="1">
      <alignment horizontal="center" vertical="center" shrinkToFit="1"/>
      <protection locked="0"/>
    </xf>
    <xf numFmtId="20" fontId="16" fillId="0" borderId="66" xfId="2" applyNumberFormat="1" applyFont="1" applyBorder="1" applyAlignment="1" applyProtection="1">
      <alignment horizontal="center" vertical="center" shrinkToFit="1"/>
      <protection locked="0"/>
    </xf>
    <xf numFmtId="20" fontId="16" fillId="0" borderId="67" xfId="2" applyNumberFormat="1" applyFont="1" applyBorder="1" applyAlignment="1" applyProtection="1">
      <alignment horizontal="center" vertical="center" shrinkToFit="1"/>
      <protection locked="0"/>
    </xf>
    <xf numFmtId="180" fontId="16" fillId="0" borderId="67" xfId="2" applyNumberFormat="1" applyFont="1" applyBorder="1" applyAlignment="1" applyProtection="1">
      <alignment horizontal="center" vertical="center" shrinkToFit="1"/>
      <protection locked="0"/>
    </xf>
    <xf numFmtId="180" fontId="16" fillId="0" borderId="68" xfId="2" applyNumberFormat="1" applyFont="1" applyBorder="1" applyAlignment="1" applyProtection="1">
      <alignment horizontal="center" vertical="center" shrinkToFit="1"/>
      <protection locked="0"/>
    </xf>
    <xf numFmtId="49" fontId="11" fillId="0" borderId="65" xfId="2" applyNumberFormat="1" applyFont="1" applyBorder="1" applyAlignment="1" applyProtection="1">
      <alignment horizontal="center" vertical="center" shrinkToFit="1"/>
      <protection locked="0"/>
    </xf>
    <xf numFmtId="0" fontId="11" fillId="5" borderId="12" xfId="2" applyFont="1" applyFill="1" applyBorder="1" applyAlignment="1" applyProtection="1">
      <alignment horizontal="center" vertical="center" shrinkToFit="1"/>
      <protection locked="0"/>
    </xf>
    <xf numFmtId="0" fontId="11" fillId="5" borderId="2" xfId="2" applyFont="1" applyFill="1" applyBorder="1" applyAlignment="1" applyProtection="1">
      <alignment horizontal="center" vertical="center" shrinkToFit="1"/>
      <protection locked="0"/>
    </xf>
    <xf numFmtId="49" fontId="11" fillId="0" borderId="0" xfId="3" applyNumberFormat="1" applyFont="1" applyAlignment="1" applyProtection="1">
      <alignment horizontal="left" vertical="top" shrinkToFit="1"/>
      <protection locked="0"/>
    </xf>
    <xf numFmtId="49" fontId="11" fillId="0" borderId="76" xfId="2" applyNumberFormat="1" applyFont="1" applyBorder="1" applyAlignment="1" applyProtection="1">
      <alignment horizontal="center" vertical="center" shrinkToFit="1"/>
      <protection locked="0"/>
    </xf>
    <xf numFmtId="49" fontId="11" fillId="0" borderId="77" xfId="2" applyNumberFormat="1" applyFont="1" applyBorder="1" applyAlignment="1" applyProtection="1">
      <alignment horizontal="center" vertical="center" shrinkToFit="1"/>
      <protection locked="0"/>
    </xf>
    <xf numFmtId="49" fontId="11" fillId="0" borderId="78" xfId="2" applyNumberFormat="1" applyFont="1" applyBorder="1" applyAlignment="1" applyProtection="1">
      <alignment horizontal="center" vertical="center" shrinkToFit="1"/>
      <protection locked="0"/>
    </xf>
    <xf numFmtId="49" fontId="11" fillId="0" borderId="14" xfId="3" applyNumberFormat="1" applyFont="1" applyBorder="1" applyAlignment="1" applyProtection="1">
      <alignment horizontal="left" vertical="top" wrapText="1" shrinkToFit="1"/>
      <protection locked="0"/>
    </xf>
    <xf numFmtId="49" fontId="11" fillId="0" borderId="72" xfId="2" applyNumberFormat="1" applyFont="1" applyBorder="1" applyAlignment="1" applyProtection="1">
      <alignment horizontal="center" vertical="center" shrinkToFit="1"/>
      <protection locked="0"/>
    </xf>
    <xf numFmtId="49" fontId="11" fillId="0" borderId="73" xfId="2" applyNumberFormat="1" applyFont="1" applyBorder="1" applyAlignment="1" applyProtection="1">
      <alignment horizontal="center" vertical="center" shrinkToFit="1"/>
      <protection locked="0"/>
    </xf>
    <xf numFmtId="49" fontId="11" fillId="0" borderId="74" xfId="2" applyNumberFormat="1" applyFont="1" applyBorder="1" applyAlignment="1" applyProtection="1">
      <alignment horizontal="center" vertical="center" shrinkToFit="1"/>
      <protection locked="0"/>
    </xf>
    <xf numFmtId="49" fontId="11" fillId="0" borderId="80" xfId="2" applyNumberFormat="1" applyFont="1" applyBorder="1" applyAlignment="1" applyProtection="1">
      <alignment horizontal="center" vertical="center" shrinkToFit="1"/>
      <protection locked="0"/>
    </xf>
    <xf numFmtId="49" fontId="11" fillId="0" borderId="81" xfId="2" applyNumberFormat="1" applyFont="1" applyBorder="1" applyAlignment="1" applyProtection="1">
      <alignment horizontal="center" vertical="center" shrinkToFit="1"/>
      <protection locked="0"/>
    </xf>
    <xf numFmtId="49" fontId="11" fillId="0" borderId="82" xfId="2" applyNumberFormat="1" applyFont="1" applyBorder="1" applyAlignment="1" applyProtection="1">
      <alignment horizontal="center" vertical="center" shrinkToFit="1"/>
      <protection locked="0"/>
    </xf>
    <xf numFmtId="49" fontId="11" fillId="0" borderId="85" xfId="2" applyNumberFormat="1" applyFont="1" applyBorder="1" applyAlignment="1" applyProtection="1">
      <alignment horizontal="center" vertical="center" shrinkToFit="1"/>
      <protection locked="0"/>
    </xf>
    <xf numFmtId="49" fontId="11" fillId="0" borderId="86" xfId="2" applyNumberFormat="1" applyFont="1" applyBorder="1" applyAlignment="1" applyProtection="1">
      <alignment horizontal="center" vertical="center" shrinkToFit="1"/>
      <protection locked="0"/>
    </xf>
    <xf numFmtId="49" fontId="11" fillId="0" borderId="87" xfId="2" applyNumberFormat="1" applyFont="1" applyBorder="1" applyAlignment="1" applyProtection="1">
      <alignment horizontal="center" vertical="center" shrinkToFit="1"/>
      <protection locked="0"/>
    </xf>
    <xf numFmtId="49" fontId="11" fillId="0" borderId="80" xfId="3" applyNumberFormat="1" applyFont="1" applyBorder="1" applyAlignment="1" applyProtection="1">
      <alignment horizontal="left" vertical="center" shrinkToFit="1"/>
      <protection locked="0"/>
    </xf>
    <xf numFmtId="49" fontId="11" fillId="0" borderId="81" xfId="3" applyNumberFormat="1" applyFont="1" applyBorder="1" applyAlignment="1" applyProtection="1">
      <alignment horizontal="left" vertical="center" shrinkToFit="1"/>
      <protection locked="0"/>
    </xf>
    <xf numFmtId="49" fontId="11" fillId="0" borderId="82" xfId="3" applyNumberFormat="1" applyFont="1" applyBorder="1" applyAlignment="1" applyProtection="1">
      <alignment horizontal="left" vertical="center" shrinkToFit="1"/>
      <protection locked="0"/>
    </xf>
    <xf numFmtId="49" fontId="11" fillId="0" borderId="14" xfId="2" applyNumberFormat="1" applyFont="1" applyBorder="1" applyAlignment="1" applyProtection="1">
      <alignment horizontal="center" vertical="center" shrinkToFit="1"/>
      <protection locked="0"/>
    </xf>
    <xf numFmtId="49" fontId="11" fillId="0" borderId="0" xfId="2" applyNumberFormat="1" applyFont="1" applyAlignment="1" applyProtection="1">
      <alignment horizontal="center" vertical="center" shrinkToFit="1"/>
      <protection locked="0"/>
    </xf>
    <xf numFmtId="49" fontId="11" fillId="0" borderId="15" xfId="2" applyNumberFormat="1" applyFont="1" applyBorder="1" applyAlignment="1" applyProtection="1">
      <alignment horizontal="center" vertical="center" shrinkToFit="1"/>
      <protection locked="0"/>
    </xf>
    <xf numFmtId="49" fontId="11" fillId="0" borderId="85" xfId="2" applyNumberFormat="1" applyFont="1" applyBorder="1" applyAlignment="1" applyProtection="1">
      <alignment horizontal="left" vertical="center" shrinkToFit="1"/>
      <protection locked="0"/>
    </xf>
    <xf numFmtId="49" fontId="11" fillId="0" borderId="86" xfId="2" applyNumberFormat="1" applyFont="1" applyBorder="1" applyAlignment="1" applyProtection="1">
      <alignment horizontal="left" vertical="center" shrinkToFit="1"/>
      <protection locked="0"/>
    </xf>
    <xf numFmtId="49" fontId="11" fillId="0" borderId="87" xfId="2" applyNumberFormat="1" applyFont="1" applyBorder="1" applyAlignment="1" applyProtection="1">
      <alignment horizontal="left" vertical="center" shrinkToFit="1"/>
      <protection locked="0"/>
    </xf>
    <xf numFmtId="49" fontId="7" fillId="0" borderId="66" xfId="2" applyNumberFormat="1" applyBorder="1" applyAlignment="1" applyProtection="1">
      <alignment horizontal="center" vertical="center" shrinkToFit="1"/>
      <protection locked="0"/>
    </xf>
    <xf numFmtId="49" fontId="7" fillId="0" borderId="67" xfId="2" applyNumberFormat="1" applyBorder="1" applyAlignment="1" applyProtection="1">
      <alignment horizontal="center" vertical="center" shrinkToFit="1"/>
      <protection locked="0"/>
    </xf>
    <xf numFmtId="49" fontId="7" fillId="0" borderId="68" xfId="2" applyNumberFormat="1" applyBorder="1" applyAlignment="1" applyProtection="1">
      <alignment horizontal="center" vertical="center" shrinkToFit="1"/>
      <protection locked="0"/>
    </xf>
    <xf numFmtId="49" fontId="11" fillId="0" borderId="12" xfId="3" applyNumberFormat="1" applyFont="1" applyBorder="1" applyAlignment="1" applyProtection="1">
      <alignment horizontal="left" vertical="top" wrapText="1" shrinkToFit="1"/>
      <protection locked="0"/>
    </xf>
    <xf numFmtId="49" fontId="11" fillId="0" borderId="76" xfId="3" applyNumberFormat="1" applyFont="1" applyBorder="1" applyAlignment="1" applyProtection="1">
      <alignment horizontal="left" vertical="center" shrinkToFit="1"/>
      <protection locked="0"/>
    </xf>
    <xf numFmtId="49" fontId="11" fillId="0" borderId="77" xfId="3" applyNumberFormat="1" applyFont="1" applyBorder="1" applyAlignment="1" applyProtection="1">
      <alignment horizontal="left" vertical="center" shrinkToFit="1"/>
      <protection locked="0"/>
    </xf>
    <xf numFmtId="49" fontId="11" fillId="0" borderId="78" xfId="3" applyNumberFormat="1" applyFont="1" applyBorder="1" applyAlignment="1" applyProtection="1">
      <alignment horizontal="left" vertical="center" shrinkToFit="1"/>
      <protection locked="0"/>
    </xf>
    <xf numFmtId="49" fontId="7" fillId="0" borderId="80" xfId="2" applyNumberFormat="1" applyBorder="1" applyAlignment="1" applyProtection="1">
      <alignment horizontal="center" vertical="center" shrinkToFit="1"/>
      <protection locked="0"/>
    </xf>
    <xf numFmtId="49" fontId="7" fillId="0" borderId="81" xfId="2" applyNumberFormat="1" applyBorder="1" applyAlignment="1" applyProtection="1">
      <alignment horizontal="center" vertical="center" shrinkToFit="1"/>
      <protection locked="0"/>
    </xf>
    <xf numFmtId="49" fontId="7" fillId="0" borderId="82" xfId="2" applyNumberFormat="1" applyBorder="1" applyAlignment="1" applyProtection="1">
      <alignment horizontal="center" vertical="center" shrinkToFit="1"/>
      <protection locked="0"/>
    </xf>
    <xf numFmtId="49" fontId="11" fillId="0" borderId="85" xfId="3" applyNumberFormat="1" applyFont="1" applyBorder="1" applyAlignment="1" applyProtection="1">
      <alignment horizontal="left" vertical="center" shrinkToFit="1"/>
      <protection locked="0"/>
    </xf>
    <xf numFmtId="49" fontId="11" fillId="0" borderId="86" xfId="3" applyNumberFormat="1" applyFont="1" applyBorder="1" applyAlignment="1" applyProtection="1">
      <alignment horizontal="left" vertical="center" shrinkToFit="1"/>
      <protection locked="0"/>
    </xf>
    <xf numFmtId="49" fontId="11" fillId="0" borderId="87" xfId="3" applyNumberFormat="1" applyFont="1" applyBorder="1" applyAlignment="1" applyProtection="1">
      <alignment horizontal="left" vertical="center" shrinkToFit="1"/>
      <protection locked="0"/>
    </xf>
    <xf numFmtId="178" fontId="26" fillId="7" borderId="1" xfId="2" applyNumberFormat="1" applyFont="1" applyFill="1" applyBorder="1" applyAlignment="1">
      <alignment horizontal="center" vertical="center"/>
    </xf>
    <xf numFmtId="178" fontId="26" fillId="7" borderId="2" xfId="2" applyNumberFormat="1" applyFont="1" applyFill="1" applyBorder="1" applyAlignment="1">
      <alignment horizontal="center" vertical="center"/>
    </xf>
    <xf numFmtId="178" fontId="26" fillId="7" borderId="4" xfId="2" applyNumberFormat="1" applyFont="1" applyFill="1" applyBorder="1" applyAlignment="1">
      <alignment horizontal="center" vertical="center"/>
    </xf>
    <xf numFmtId="178" fontId="26" fillId="7" borderId="0" xfId="2" applyNumberFormat="1" applyFont="1" applyFill="1" applyAlignment="1">
      <alignment horizontal="center" vertical="center"/>
    </xf>
    <xf numFmtId="178" fontId="26" fillId="7" borderId="6" xfId="2" applyNumberFormat="1" applyFont="1" applyFill="1" applyBorder="1" applyAlignment="1">
      <alignment horizontal="center" vertical="center"/>
    </xf>
    <xf numFmtId="178" fontId="26" fillId="7" borderId="7" xfId="2" applyNumberFormat="1" applyFont="1" applyFill="1" applyBorder="1" applyAlignment="1">
      <alignment horizontal="center" vertical="center"/>
    </xf>
    <xf numFmtId="176" fontId="25" fillId="7" borderId="13" xfId="2" applyNumberFormat="1" applyFont="1" applyFill="1" applyBorder="1" applyAlignment="1">
      <alignment horizontal="center" vertical="center"/>
    </xf>
    <xf numFmtId="176" fontId="25" fillId="7" borderId="15" xfId="2" applyNumberFormat="1" applyFont="1" applyFill="1" applyBorder="1" applyAlignment="1">
      <alignment horizontal="center" vertical="center"/>
    </xf>
    <xf numFmtId="176" fontId="25" fillId="7" borderId="23" xfId="2" applyNumberFormat="1" applyFont="1" applyFill="1" applyBorder="1" applyAlignment="1">
      <alignment horizontal="center" vertical="center"/>
    </xf>
    <xf numFmtId="0" fontId="17" fillId="0" borderId="0" xfId="1" applyFont="1" applyAlignment="1" applyProtection="1">
      <alignment horizontal="center" vertical="center"/>
      <protection locked="0"/>
    </xf>
    <xf numFmtId="0" fontId="17" fillId="0" borderId="2" xfId="1" applyFont="1" applyBorder="1" applyAlignment="1" applyProtection="1">
      <alignment horizontal="center" vertical="center"/>
      <protection locked="0"/>
    </xf>
    <xf numFmtId="0" fontId="6" fillId="0" borderId="0" xfId="1" applyFont="1" applyAlignment="1" applyProtection="1">
      <alignment horizontal="center" vertical="center"/>
      <protection locked="0"/>
    </xf>
    <xf numFmtId="0" fontId="0" fillId="0" borderId="0" xfId="0" applyAlignment="1">
      <alignment horizontal="center" vertical="center"/>
    </xf>
    <xf numFmtId="0" fontId="0" fillId="0" borderId="0" xfId="0" applyFill="1" applyAlignment="1">
      <alignment horizontal="center" vertical="center"/>
    </xf>
    <xf numFmtId="0" fontId="71" fillId="0" borderId="103" xfId="13" applyFont="1" applyBorder="1" applyAlignment="1">
      <alignment horizontal="center" vertical="center"/>
    </xf>
    <xf numFmtId="0" fontId="71" fillId="0" borderId="134" xfId="13" applyFont="1" applyBorder="1" applyAlignment="1">
      <alignment horizontal="center" vertical="center"/>
    </xf>
    <xf numFmtId="0" fontId="71" fillId="0" borderId="62" xfId="13" applyFont="1" applyBorder="1" applyAlignment="1">
      <alignment horizontal="center" vertical="center"/>
    </xf>
    <xf numFmtId="0" fontId="65" fillId="0" borderId="0" xfId="13" applyFont="1" applyAlignment="1">
      <alignment horizontal="center" vertical="center"/>
    </xf>
    <xf numFmtId="0" fontId="65" fillId="0" borderId="7" xfId="13" applyFont="1" applyBorder="1" applyAlignment="1">
      <alignment horizontal="center" vertical="center"/>
    </xf>
    <xf numFmtId="0" fontId="71" fillId="0" borderId="28" xfId="13" applyFont="1" applyBorder="1" applyAlignment="1">
      <alignment horizontal="left" vertical="center"/>
    </xf>
    <xf numFmtId="0" fontId="71" fillId="0" borderId="29" xfId="13" applyFont="1" applyBorder="1" applyAlignment="1">
      <alignment horizontal="left" vertical="center"/>
    </xf>
    <xf numFmtId="0" fontId="71" fillId="0" borderId="30" xfId="13" applyFont="1" applyBorder="1" applyAlignment="1">
      <alignment horizontal="left" vertical="center"/>
    </xf>
    <xf numFmtId="0" fontId="71" fillId="0" borderId="29" xfId="13" applyFont="1" applyBorder="1" applyAlignment="1">
      <alignment horizontal="center" vertical="center"/>
    </xf>
    <xf numFmtId="0" fontId="71" fillId="0" borderId="150" xfId="13" applyFont="1" applyBorder="1" applyAlignment="1">
      <alignment horizontal="center" vertical="center"/>
    </xf>
    <xf numFmtId="0" fontId="71" fillId="0" borderId="34" xfId="13" applyFont="1" applyBorder="1" applyAlignment="1">
      <alignment horizontal="left" vertical="center"/>
    </xf>
    <xf numFmtId="0" fontId="71" fillId="0" borderId="35" xfId="13" applyFont="1" applyBorder="1" applyAlignment="1">
      <alignment horizontal="left" vertical="center"/>
    </xf>
    <xf numFmtId="0" fontId="71" fillId="0" borderId="36" xfId="13" applyFont="1" applyBorder="1" applyAlignment="1">
      <alignment horizontal="left" vertical="center"/>
    </xf>
    <xf numFmtId="0" fontId="71" fillId="0" borderId="34" xfId="13" applyFont="1" applyBorder="1" applyAlignment="1">
      <alignment horizontal="left" vertical="center" wrapText="1"/>
    </xf>
    <xf numFmtId="0" fontId="71" fillId="0" borderId="35" xfId="13" applyFont="1" applyBorder="1" applyAlignment="1">
      <alignment horizontal="left" vertical="center" wrapText="1"/>
    </xf>
    <xf numFmtId="0" fontId="71" fillId="0" borderId="139" xfId="13" applyFont="1" applyBorder="1" applyAlignment="1">
      <alignment horizontal="left" vertical="center" wrapText="1"/>
    </xf>
    <xf numFmtId="0" fontId="76" fillId="0" borderId="132" xfId="13" applyFont="1" applyBorder="1" applyAlignment="1">
      <alignment horizontal="left" vertical="center"/>
    </xf>
    <xf numFmtId="0" fontId="76" fillId="0" borderId="4" xfId="13" applyFont="1" applyBorder="1" applyAlignment="1">
      <alignment horizontal="left" vertical="center"/>
    </xf>
    <xf numFmtId="0" fontId="76" fillId="0" borderId="6" xfId="13" applyFont="1" applyBorder="1" applyAlignment="1">
      <alignment horizontal="left" vertical="center"/>
    </xf>
    <xf numFmtId="0" fontId="71" fillId="0" borderId="34" xfId="13" applyFont="1" applyBorder="1" applyAlignment="1">
      <alignment horizontal="center" vertical="center"/>
    </xf>
    <xf numFmtId="0" fontId="71" fillId="0" borderId="35" xfId="13" applyFont="1" applyBorder="1" applyAlignment="1">
      <alignment horizontal="center" vertical="center"/>
    </xf>
    <xf numFmtId="0" fontId="71" fillId="0" borderId="139" xfId="13" applyFont="1" applyBorder="1" applyAlignment="1">
      <alignment horizontal="center" vertical="center"/>
    </xf>
    <xf numFmtId="0" fontId="75" fillId="0" borderId="9" xfId="13" applyFont="1" applyBorder="1" applyAlignment="1">
      <alignment horizontal="left" vertical="center"/>
    </xf>
    <xf numFmtId="0" fontId="75" fillId="0" borderId="10" xfId="13" applyFont="1" applyBorder="1" applyAlignment="1">
      <alignment horizontal="left" vertical="center"/>
    </xf>
    <xf numFmtId="0" fontId="76" fillId="0" borderId="142" xfId="13" applyFont="1" applyBorder="1" applyAlignment="1">
      <alignment horizontal="left" vertical="center" wrapText="1"/>
    </xf>
    <xf numFmtId="0" fontId="76" fillId="0" borderId="137" xfId="13" applyFont="1" applyBorder="1" applyAlignment="1">
      <alignment horizontal="left" vertical="center" wrapText="1"/>
    </xf>
    <xf numFmtId="0" fontId="76" fillId="0" borderId="41" xfId="6" applyFont="1" applyBorder="1" applyAlignment="1">
      <alignment horizontal="center" vertical="center"/>
    </xf>
    <xf numFmtId="0" fontId="76" fillId="0" borderId="31" xfId="6" applyFont="1" applyBorder="1" applyAlignment="1">
      <alignment horizontal="center" vertical="center"/>
    </xf>
    <xf numFmtId="0" fontId="76" fillId="0" borderId="41" xfId="6" applyFont="1" applyBorder="1" applyAlignment="1">
      <alignment horizontal="left" vertical="center"/>
    </xf>
    <xf numFmtId="0" fontId="76" fillId="0" borderId="31" xfId="6" applyFont="1" applyBorder="1" applyAlignment="1">
      <alignment horizontal="left" vertical="center"/>
    </xf>
    <xf numFmtId="0" fontId="71" fillId="0" borderId="41" xfId="6" applyFont="1" applyBorder="1" applyAlignment="1">
      <alignment horizontal="center" vertical="center"/>
    </xf>
    <xf numFmtId="0" fontId="71" fillId="0" borderId="31" xfId="6" applyFont="1" applyBorder="1" applyAlignment="1">
      <alignment horizontal="center" vertical="center"/>
    </xf>
    <xf numFmtId="0" fontId="108" fillId="0" borderId="7" xfId="7" applyFont="1" applyBorder="1" applyAlignment="1">
      <alignment horizontal="center" vertical="center"/>
    </xf>
    <xf numFmtId="181" fontId="110" fillId="10" borderId="28" xfId="7" applyNumberFormat="1" applyFont="1" applyFill="1" applyBorder="1" applyAlignment="1">
      <alignment horizontal="center" vertical="center"/>
    </xf>
    <xf numFmtId="181" fontId="111" fillId="0" borderId="150" xfId="3" applyNumberFormat="1" applyFont="1" applyBorder="1" applyAlignment="1">
      <alignment horizontal="center" vertical="center"/>
    </xf>
    <xf numFmtId="0" fontId="112" fillId="9" borderId="34" xfId="7" applyFont="1" applyFill="1" applyBorder="1" applyAlignment="1">
      <alignment horizontal="right" vertical="center"/>
    </xf>
    <xf numFmtId="0" fontId="112" fillId="9" borderId="139" xfId="7" applyFont="1" applyFill="1" applyBorder="1" applyAlignment="1">
      <alignment horizontal="right" vertical="center"/>
    </xf>
    <xf numFmtId="0" fontId="109" fillId="10" borderId="142" xfId="7" applyFont="1" applyFill="1" applyBorder="1" applyAlignment="1">
      <alignment horizontal="center" vertical="center"/>
    </xf>
    <xf numFmtId="0" fontId="109" fillId="10" borderId="137" xfId="7" applyFont="1" applyFill="1" applyBorder="1" applyAlignment="1">
      <alignment horizontal="center" vertical="center"/>
    </xf>
    <xf numFmtId="0" fontId="109" fillId="10" borderId="140" xfId="7" applyFont="1" applyFill="1" applyBorder="1" applyAlignment="1">
      <alignment horizontal="center" vertical="center"/>
    </xf>
    <xf numFmtId="0" fontId="95" fillId="9" borderId="41" xfId="7" applyFont="1" applyFill="1" applyBorder="1" applyAlignment="1">
      <alignment horizontal="left" vertical="top" wrapText="1"/>
    </xf>
    <xf numFmtId="0" fontId="113" fillId="9" borderId="18" xfId="7" applyFont="1" applyFill="1" applyBorder="1" applyAlignment="1">
      <alignment horizontal="left" vertical="top" wrapText="1"/>
    </xf>
    <xf numFmtId="0" fontId="113" fillId="9" borderId="31" xfId="7" applyFont="1" applyFill="1" applyBorder="1" applyAlignment="1">
      <alignment horizontal="left" vertical="top" wrapText="1"/>
    </xf>
    <xf numFmtId="0" fontId="79" fillId="10" borderId="41" xfId="7" applyFont="1" applyFill="1" applyBorder="1"/>
    <xf numFmtId="0" fontId="79" fillId="10" borderId="18" xfId="7" applyFont="1" applyFill="1" applyBorder="1"/>
    <xf numFmtId="0" fontId="79" fillId="10" borderId="31" xfId="7" applyFont="1" applyFill="1" applyBorder="1"/>
    <xf numFmtId="0" fontId="79" fillId="10" borderId="101" xfId="7" applyFont="1" applyFill="1" applyBorder="1" applyAlignment="1">
      <alignment vertical="center" wrapText="1"/>
    </xf>
    <xf numFmtId="0" fontId="79" fillId="10" borderId="15" xfId="7" applyFont="1" applyFill="1" applyBorder="1" applyAlignment="1">
      <alignment vertical="center" wrapText="1"/>
    </xf>
    <xf numFmtId="0" fontId="79" fillId="10" borderId="38" xfId="7" applyFont="1" applyFill="1" applyBorder="1" applyAlignment="1">
      <alignment vertical="center" wrapText="1"/>
    </xf>
    <xf numFmtId="0" fontId="79" fillId="10" borderId="0" xfId="7" applyFont="1" applyFill="1" applyAlignment="1">
      <alignment horizontal="right" vertical="top"/>
    </xf>
    <xf numFmtId="0" fontId="79" fillId="10" borderId="37" xfId="7" applyFont="1" applyFill="1" applyBorder="1" applyAlignment="1">
      <alignment horizontal="right" vertical="top"/>
    </xf>
    <xf numFmtId="0" fontId="99" fillId="10" borderId="0" xfId="7" applyFont="1" applyFill="1"/>
    <xf numFmtId="0" fontId="99" fillId="10" borderId="37" xfId="7" applyFont="1" applyFill="1" applyBorder="1"/>
    <xf numFmtId="0" fontId="85" fillId="10" borderId="130" xfId="7" applyFont="1" applyFill="1" applyBorder="1" applyAlignment="1">
      <alignment horizontal="center"/>
    </xf>
    <xf numFmtId="0" fontId="85" fillId="10" borderId="150" xfId="7" applyFont="1" applyFill="1" applyBorder="1" applyAlignment="1">
      <alignment horizontal="center"/>
    </xf>
    <xf numFmtId="0" fontId="79" fillId="10" borderId="142" xfId="7" applyFont="1" applyFill="1" applyBorder="1" applyAlignment="1">
      <alignment horizontal="center" vertical="center" wrapText="1"/>
    </xf>
    <xf numFmtId="0" fontId="79" fillId="10" borderId="137" xfId="7" applyFont="1" applyFill="1" applyBorder="1" applyAlignment="1">
      <alignment horizontal="center" vertical="center" wrapText="1"/>
    </xf>
    <xf numFmtId="0" fontId="79" fillId="10" borderId="140" xfId="7" applyFont="1" applyFill="1" applyBorder="1" applyAlignment="1">
      <alignment horizontal="center" vertical="center" wrapText="1"/>
    </xf>
    <xf numFmtId="0" fontId="83" fillId="10" borderId="42" xfId="7" applyFont="1" applyFill="1" applyBorder="1" applyAlignment="1">
      <alignment horizontal="center" vertical="top" wrapText="1"/>
    </xf>
    <xf numFmtId="0" fontId="83" fillId="10" borderId="63" xfId="7" applyFont="1" applyFill="1" applyBorder="1" applyAlignment="1">
      <alignment horizontal="center" vertical="top" wrapText="1"/>
    </xf>
    <xf numFmtId="0" fontId="83" fillId="10" borderId="101" xfId="7" applyFont="1" applyFill="1" applyBorder="1" applyAlignment="1">
      <alignment horizontal="center" vertical="top" wrapText="1"/>
    </xf>
    <xf numFmtId="0" fontId="83" fillId="10" borderId="14" xfId="7" applyFont="1" applyFill="1" applyBorder="1" applyAlignment="1">
      <alignment horizontal="center" vertical="top" wrapText="1"/>
    </xf>
    <xf numFmtId="0" fontId="83" fillId="10" borderId="0" xfId="7" applyFont="1" applyFill="1" applyAlignment="1">
      <alignment horizontal="center" vertical="top" wrapText="1"/>
    </xf>
    <xf numFmtId="0" fontId="83" fillId="10" borderId="15" xfId="7" applyFont="1" applyFill="1" applyBorder="1" applyAlignment="1">
      <alignment horizontal="center" vertical="top" wrapText="1"/>
    </xf>
    <xf numFmtId="0" fontId="83" fillId="10" borderId="32" xfId="7" applyFont="1" applyFill="1" applyBorder="1" applyAlignment="1">
      <alignment horizontal="center" vertical="top" wrapText="1"/>
    </xf>
    <xf numFmtId="0" fontId="83" fillId="10" borderId="37" xfId="7" applyFont="1" applyFill="1" applyBorder="1" applyAlignment="1">
      <alignment horizontal="center" vertical="top" wrapText="1"/>
    </xf>
    <xf numFmtId="0" fontId="83" fillId="10" borderId="38" xfId="7" applyFont="1" applyFill="1" applyBorder="1" applyAlignment="1">
      <alignment horizontal="center" vertical="top" wrapText="1"/>
    </xf>
    <xf numFmtId="0" fontId="79" fillId="10" borderId="132" xfId="7" applyFont="1" applyFill="1" applyBorder="1" applyAlignment="1">
      <alignment horizontal="center" vertical="center"/>
    </xf>
    <xf numFmtId="0" fontId="79" fillId="10" borderId="102" xfId="7" applyFont="1" applyFill="1" applyBorder="1" applyAlignment="1">
      <alignment horizontal="center" vertical="center"/>
    </xf>
    <xf numFmtId="0" fontId="79" fillId="10" borderId="4" xfId="7" applyFont="1" applyFill="1" applyBorder="1" applyAlignment="1">
      <alignment horizontal="center" vertical="center"/>
    </xf>
    <xf numFmtId="0" fontId="79" fillId="10" borderId="5" xfId="7" applyFont="1" applyFill="1" applyBorder="1" applyAlignment="1">
      <alignment horizontal="center" vertical="center"/>
    </xf>
    <xf numFmtId="0" fontId="79" fillId="10" borderId="141" xfId="7" applyFont="1" applyFill="1" applyBorder="1" applyAlignment="1">
      <alignment horizontal="center" vertical="center"/>
    </xf>
    <xf numFmtId="0" fontId="79" fillId="10" borderId="39" xfId="7" applyFont="1" applyFill="1" applyBorder="1" applyAlignment="1">
      <alignment horizontal="center" vertical="center"/>
    </xf>
    <xf numFmtId="0" fontId="79" fillId="10" borderId="152" xfId="7" applyFont="1" applyFill="1" applyBorder="1"/>
    <xf numFmtId="0" fontId="79" fillId="10" borderId="154" xfId="7" applyFont="1" applyFill="1" applyBorder="1"/>
    <xf numFmtId="0" fontId="79" fillId="10" borderId="156" xfId="7" applyFont="1" applyFill="1" applyBorder="1"/>
    <xf numFmtId="0" fontId="79" fillId="10" borderId="153" xfId="7" applyFont="1" applyFill="1" applyBorder="1"/>
    <xf numFmtId="0" fontId="79" fillId="10" borderId="155" xfId="7" applyFont="1" applyFill="1" applyBorder="1"/>
    <xf numFmtId="0" fontId="79" fillId="10" borderId="157" xfId="7" applyFont="1" applyFill="1" applyBorder="1"/>
    <xf numFmtId="0" fontId="79" fillId="10" borderId="132" xfId="7" applyFont="1" applyFill="1" applyBorder="1" applyAlignment="1">
      <alignment horizontal="center" vertical="center" wrapText="1"/>
    </xf>
    <xf numFmtId="0" fontId="79" fillId="10" borderId="4" xfId="7" applyFont="1" applyFill="1" applyBorder="1" applyAlignment="1">
      <alignment horizontal="center" vertical="center" wrapText="1"/>
    </xf>
    <xf numFmtId="0" fontId="79" fillId="10" borderId="141" xfId="7" applyFont="1" applyFill="1" applyBorder="1" applyAlignment="1">
      <alignment horizontal="center" vertical="center" wrapText="1"/>
    </xf>
    <xf numFmtId="0" fontId="79" fillId="10" borderId="41" xfId="7" applyFont="1" applyFill="1" applyBorder="1" applyAlignment="1">
      <alignment horizontal="center" vertical="center" wrapText="1"/>
    </xf>
    <xf numFmtId="0" fontId="79" fillId="10" borderId="18" xfId="7" applyFont="1" applyFill="1" applyBorder="1" applyAlignment="1">
      <alignment horizontal="center" vertical="center" wrapText="1"/>
    </xf>
    <xf numFmtId="0" fontId="79" fillId="10" borderId="31" xfId="7" applyFont="1" applyFill="1" applyBorder="1" applyAlignment="1">
      <alignment horizontal="center" vertical="center" wrapText="1"/>
    </xf>
    <xf numFmtId="0" fontId="105" fillId="10" borderId="132" xfId="7" applyFont="1" applyFill="1" applyBorder="1" applyAlignment="1">
      <alignment horizontal="center" vertical="center"/>
    </xf>
    <xf numFmtId="0" fontId="105" fillId="10" borderId="102" xfId="7" applyFont="1" applyFill="1" applyBorder="1" applyAlignment="1">
      <alignment horizontal="center" vertical="center"/>
    </xf>
    <xf numFmtId="0" fontId="105" fillId="10" borderId="6" xfId="7" applyFont="1" applyFill="1" applyBorder="1" applyAlignment="1">
      <alignment horizontal="center" vertical="center"/>
    </xf>
    <xf numFmtId="0" fontId="105" fillId="10" borderId="8" xfId="7" applyFont="1" applyFill="1" applyBorder="1" applyAlignment="1">
      <alignment horizontal="center" vertical="center"/>
    </xf>
    <xf numFmtId="0" fontId="80" fillId="10" borderId="151" xfId="7" applyFont="1" applyFill="1" applyBorder="1" applyAlignment="1">
      <alignment horizontal="center" vertical="center" wrapText="1"/>
    </xf>
    <xf numFmtId="0" fontId="80" fillId="10" borderId="137" xfId="7" applyFont="1" applyFill="1" applyBorder="1" applyAlignment="1">
      <alignment horizontal="center" vertical="center" wrapText="1"/>
    </xf>
    <xf numFmtId="0" fontId="80" fillId="10" borderId="140" xfId="7" applyFont="1" applyFill="1" applyBorder="1" applyAlignment="1">
      <alignment horizontal="center" vertical="center" wrapText="1"/>
    </xf>
    <xf numFmtId="0" fontId="80" fillId="10" borderId="37" xfId="7" applyFont="1" applyFill="1" applyBorder="1" applyAlignment="1">
      <alignment horizontal="right"/>
    </xf>
    <xf numFmtId="181" fontId="101" fillId="10" borderId="34" xfId="7" applyNumberFormat="1" applyFont="1" applyFill="1" applyBorder="1" applyAlignment="1">
      <alignment horizontal="center" vertical="center"/>
    </xf>
    <xf numFmtId="181" fontId="101" fillId="10" borderId="35" xfId="7" applyNumberFormat="1" applyFont="1" applyFill="1" applyBorder="1" applyAlignment="1">
      <alignment horizontal="center" vertical="center"/>
    </xf>
    <xf numFmtId="181" fontId="101" fillId="10" borderId="36" xfId="7" applyNumberFormat="1" applyFont="1" applyFill="1" applyBorder="1" applyAlignment="1">
      <alignment horizontal="center" vertical="center"/>
    </xf>
    <xf numFmtId="0" fontId="101" fillId="10" borderId="34" xfId="7" applyFont="1" applyFill="1" applyBorder="1" applyAlignment="1">
      <alignment horizontal="center" vertical="center"/>
    </xf>
    <xf numFmtId="0" fontId="101" fillId="10" borderId="36" xfId="7" applyFont="1" applyFill="1" applyBorder="1" applyAlignment="1">
      <alignment horizontal="center" vertical="center"/>
    </xf>
    <xf numFmtId="181" fontId="83" fillId="10" borderId="34" xfId="7" applyNumberFormat="1" applyFont="1" applyFill="1" applyBorder="1" applyAlignment="1">
      <alignment horizontal="center" vertical="center"/>
    </xf>
    <xf numFmtId="181" fontId="83" fillId="10" borderId="35" xfId="7" applyNumberFormat="1" applyFont="1" applyFill="1" applyBorder="1" applyAlignment="1">
      <alignment horizontal="center" vertical="center"/>
    </xf>
    <xf numFmtId="0" fontId="83" fillId="10" borderId="35" xfId="7" applyFont="1" applyFill="1" applyBorder="1" applyAlignment="1">
      <alignment horizontal="center" vertical="center"/>
    </xf>
    <xf numFmtId="181" fontId="83" fillId="10" borderId="36" xfId="7" applyNumberFormat="1" applyFont="1" applyFill="1" applyBorder="1" applyAlignment="1">
      <alignment horizontal="center" vertical="center"/>
    </xf>
    <xf numFmtId="0" fontId="103" fillId="10" borderId="63" xfId="7" applyFont="1" applyFill="1" applyBorder="1" applyAlignment="1">
      <alignment horizontal="center" vertical="center" wrapText="1"/>
    </xf>
    <xf numFmtId="0" fontId="103" fillId="10" borderId="7" xfId="7" applyFont="1" applyFill="1" applyBorder="1" applyAlignment="1">
      <alignment horizontal="center" vertical="center" wrapText="1"/>
    </xf>
    <xf numFmtId="0" fontId="79" fillId="10" borderId="130" xfId="7" applyFont="1" applyFill="1" applyBorder="1" applyAlignment="1">
      <alignment horizontal="center"/>
    </xf>
    <xf numFmtId="0" fontId="79" fillId="10" borderId="29" xfId="7" applyFont="1" applyFill="1" applyBorder="1" applyAlignment="1">
      <alignment horizontal="center"/>
    </xf>
    <xf numFmtId="0" fontId="79" fillId="10" borderId="150" xfId="7" applyFont="1" applyFill="1" applyBorder="1" applyAlignment="1">
      <alignment horizontal="center"/>
    </xf>
    <xf numFmtId="0" fontId="83" fillId="10" borderId="12" xfId="7" applyFont="1" applyFill="1" applyBorder="1" applyAlignment="1">
      <alignment horizontal="center" vertical="center" wrapText="1"/>
    </xf>
    <xf numFmtId="0" fontId="83" fillId="10" borderId="2" xfId="7" applyFont="1" applyFill="1" applyBorder="1" applyAlignment="1">
      <alignment horizontal="center" vertical="center" wrapText="1"/>
    </xf>
    <xf numFmtId="0" fontId="83" fillId="10" borderId="13" xfId="7" applyFont="1" applyFill="1" applyBorder="1" applyAlignment="1">
      <alignment horizontal="center" vertical="center" wrapText="1"/>
    </xf>
    <xf numFmtId="0" fontId="83" fillId="10" borderId="14" xfId="7" applyFont="1" applyFill="1" applyBorder="1" applyAlignment="1">
      <alignment horizontal="center" vertical="center" wrapText="1"/>
    </xf>
    <xf numFmtId="0" fontId="83" fillId="10" borderId="0" xfId="7" applyFont="1" applyFill="1" applyAlignment="1">
      <alignment horizontal="center" vertical="center" wrapText="1"/>
    </xf>
    <xf numFmtId="0" fontId="83" fillId="10" borderId="15" xfId="7" applyFont="1" applyFill="1" applyBorder="1" applyAlignment="1">
      <alignment horizontal="center" vertical="center" wrapText="1"/>
    </xf>
    <xf numFmtId="0" fontId="83" fillId="10" borderId="32" xfId="7" applyFont="1" applyFill="1" applyBorder="1" applyAlignment="1">
      <alignment horizontal="center" vertical="center" wrapText="1"/>
    </xf>
    <xf numFmtId="0" fontId="83" fillId="10" borderId="37" xfId="7" applyFont="1" applyFill="1" applyBorder="1" applyAlignment="1">
      <alignment horizontal="center" vertical="center" wrapText="1"/>
    </xf>
    <xf numFmtId="0" fontId="83" fillId="10" borderId="38" xfId="7" applyFont="1" applyFill="1" applyBorder="1" applyAlignment="1">
      <alignment horizontal="center" vertical="center" wrapText="1"/>
    </xf>
    <xf numFmtId="0" fontId="87" fillId="10" borderId="41" xfId="7" applyFont="1" applyFill="1" applyBorder="1" applyAlignment="1">
      <alignment horizontal="center" vertical="center" wrapText="1"/>
    </xf>
    <xf numFmtId="0" fontId="87" fillId="10" borderId="18" xfId="7" applyFont="1" applyFill="1" applyBorder="1" applyAlignment="1">
      <alignment horizontal="center" vertical="center" wrapText="1"/>
    </xf>
    <xf numFmtId="0" fontId="87" fillId="10" borderId="31" xfId="7" applyFont="1" applyFill="1" applyBorder="1" applyAlignment="1">
      <alignment horizontal="center" vertical="center" wrapText="1"/>
    </xf>
    <xf numFmtId="0" fontId="79" fillId="10" borderId="43" xfId="7" applyFont="1" applyFill="1" applyBorder="1" applyAlignment="1">
      <alignment horizontal="center" vertical="center" wrapText="1"/>
    </xf>
    <xf numFmtId="0" fontId="79" fillId="10" borderId="21" xfId="7" applyFont="1" applyFill="1" applyBorder="1" applyAlignment="1">
      <alignment horizontal="center" vertical="center" wrapText="1"/>
    </xf>
    <xf numFmtId="0" fontId="79" fillId="10" borderId="138" xfId="7" applyFont="1" applyFill="1" applyBorder="1" applyAlignment="1">
      <alignment horizontal="center" vertical="center" wrapText="1"/>
    </xf>
    <xf numFmtId="0" fontId="106" fillId="10" borderId="41" xfId="7" applyFont="1" applyFill="1" applyBorder="1" applyAlignment="1">
      <alignment horizontal="center" vertical="center" textRotation="255" wrapText="1"/>
    </xf>
    <xf numFmtId="0" fontId="106" fillId="10" borderId="18" xfId="7" applyFont="1" applyFill="1" applyBorder="1" applyAlignment="1">
      <alignment horizontal="center" vertical="center" textRotation="255" wrapText="1"/>
    </xf>
    <xf numFmtId="0" fontId="106" fillId="10" borderId="31" xfId="7" applyFont="1" applyFill="1" applyBorder="1" applyAlignment="1">
      <alignment horizontal="center" vertical="center" textRotation="255" wrapText="1"/>
    </xf>
    <xf numFmtId="0" fontId="79" fillId="10" borderId="43" xfId="7" applyFont="1" applyFill="1" applyBorder="1" applyAlignment="1">
      <alignment vertical="center" wrapText="1"/>
    </xf>
    <xf numFmtId="0" fontId="79" fillId="10" borderId="21" xfId="7" applyFont="1" applyFill="1" applyBorder="1" applyAlignment="1">
      <alignment vertical="center" wrapText="1"/>
    </xf>
    <xf numFmtId="0" fontId="79" fillId="10" borderId="138" xfId="7" applyFont="1" applyFill="1" applyBorder="1" applyAlignment="1">
      <alignment vertical="center" wrapText="1"/>
    </xf>
    <xf numFmtId="0" fontId="79" fillId="10" borderId="41" xfId="7" applyFont="1" applyFill="1" applyBorder="1" applyAlignment="1">
      <alignment vertical="center" wrapText="1"/>
    </xf>
    <xf numFmtId="0" fontId="79" fillId="10" borderId="18" xfId="7" applyFont="1" applyFill="1" applyBorder="1" applyAlignment="1">
      <alignment vertical="center" wrapText="1"/>
    </xf>
    <xf numFmtId="0" fontId="79" fillId="10" borderId="31" xfId="7" applyFont="1" applyFill="1" applyBorder="1" applyAlignment="1">
      <alignment vertical="center" wrapText="1"/>
    </xf>
    <xf numFmtId="0" fontId="79" fillId="10" borderId="142" xfId="7" applyFont="1" applyFill="1" applyBorder="1" applyAlignment="1">
      <alignment vertical="center" wrapText="1"/>
    </xf>
    <xf numFmtId="0" fontId="79" fillId="10" borderId="137" xfId="7" applyFont="1" applyFill="1" applyBorder="1" applyAlignment="1">
      <alignment vertical="center" wrapText="1"/>
    </xf>
    <xf numFmtId="0" fontId="79" fillId="10" borderId="140" xfId="7" applyFont="1" applyFill="1" applyBorder="1" applyAlignment="1">
      <alignment vertical="center" wrapText="1"/>
    </xf>
    <xf numFmtId="0" fontId="79" fillId="10" borderId="6" xfId="7" applyFont="1" applyFill="1" applyBorder="1" applyAlignment="1">
      <alignment horizontal="center" vertical="center"/>
    </xf>
    <xf numFmtId="0" fontId="79" fillId="10" borderId="8" xfId="7" applyFont="1" applyFill="1" applyBorder="1" applyAlignment="1">
      <alignment horizontal="center" vertical="center"/>
    </xf>
    <xf numFmtId="0" fontId="83" fillId="10" borderId="42" xfId="7" applyFont="1" applyFill="1" applyBorder="1" applyAlignment="1">
      <alignment horizontal="center" vertical="center" wrapText="1"/>
    </xf>
    <xf numFmtId="0" fontId="83" fillId="10" borderId="63" xfId="7" applyFont="1" applyFill="1" applyBorder="1" applyAlignment="1">
      <alignment horizontal="center" vertical="center" wrapText="1"/>
    </xf>
    <xf numFmtId="0" fontId="83" fillId="10" borderId="101" xfId="7" applyFont="1" applyFill="1" applyBorder="1" applyAlignment="1">
      <alignment horizontal="center" vertical="center" wrapText="1"/>
    </xf>
    <xf numFmtId="0" fontId="104" fillId="10" borderId="130" xfId="7" applyFont="1" applyFill="1" applyBorder="1" applyAlignment="1">
      <alignment horizontal="center"/>
    </xf>
    <xf numFmtId="0" fontId="104" fillId="10" borderId="150" xfId="7" applyFont="1" applyFill="1" applyBorder="1" applyAlignment="1">
      <alignment horizontal="center"/>
    </xf>
    <xf numFmtId="0" fontId="85" fillId="10" borderId="132" xfId="7" applyFont="1" applyFill="1" applyBorder="1" applyAlignment="1">
      <alignment horizontal="left" vertical="top"/>
    </xf>
    <xf numFmtId="0" fontId="85" fillId="10" borderId="102" xfId="7" applyFont="1" applyFill="1" applyBorder="1" applyAlignment="1">
      <alignment horizontal="left" vertical="top"/>
    </xf>
    <xf numFmtId="0" fontId="85" fillId="10" borderId="141" xfId="7" applyFont="1" applyFill="1" applyBorder="1" applyAlignment="1">
      <alignment horizontal="left" vertical="top"/>
    </xf>
    <xf numFmtId="0" fontId="85" fillId="10" borderId="39" xfId="7" applyFont="1" applyFill="1" applyBorder="1" applyAlignment="1">
      <alignment horizontal="left" vertical="top"/>
    </xf>
    <xf numFmtId="0" fontId="88" fillId="10" borderId="158" xfId="7" applyFont="1" applyFill="1" applyBorder="1" applyAlignment="1">
      <alignment horizontal="left" vertical="center"/>
    </xf>
    <xf numFmtId="0" fontId="88" fillId="10" borderId="139" xfId="7" applyFont="1" applyFill="1" applyBorder="1" applyAlignment="1">
      <alignment horizontal="left" vertical="center"/>
    </xf>
    <xf numFmtId="0" fontId="79" fillId="10" borderId="159" xfId="7" applyFont="1" applyFill="1" applyBorder="1" applyAlignment="1">
      <alignment horizontal="left"/>
    </xf>
    <xf numFmtId="0" fontId="79" fillId="10" borderId="135" xfId="7" applyFont="1" applyFill="1" applyBorder="1" applyAlignment="1">
      <alignment horizontal="left"/>
    </xf>
    <xf numFmtId="0" fontId="85" fillId="10" borderId="1" xfId="7" applyFont="1" applyFill="1" applyBorder="1" applyAlignment="1">
      <alignment horizontal="left" vertical="top"/>
    </xf>
    <xf numFmtId="0" fontId="85" fillId="10" borderId="3" xfId="7" applyFont="1" applyFill="1" applyBorder="1" applyAlignment="1">
      <alignment horizontal="left" vertical="top"/>
    </xf>
    <xf numFmtId="0" fontId="79" fillId="10" borderId="1" xfId="7" applyFont="1" applyFill="1" applyBorder="1" applyAlignment="1">
      <alignment horizontal="center" vertical="center"/>
    </xf>
    <xf numFmtId="0" fontId="79" fillId="10" borderId="3" xfId="7" applyFont="1" applyFill="1" applyBorder="1" applyAlignment="1">
      <alignment horizontal="center" vertical="center"/>
    </xf>
    <xf numFmtId="0" fontId="79" fillId="10" borderId="88" xfId="7" applyFont="1" applyFill="1" applyBorder="1"/>
    <xf numFmtId="0" fontId="79" fillId="10" borderId="64" xfId="7" applyFont="1" applyFill="1" applyBorder="1"/>
    <xf numFmtId="0" fontId="107" fillId="0" borderId="0" xfId="1" applyFont="1" applyAlignment="1">
      <alignment horizontal="center" vertical="center"/>
    </xf>
    <xf numFmtId="0" fontId="79" fillId="10" borderId="42" xfId="7" applyFont="1" applyFill="1" applyBorder="1"/>
    <xf numFmtId="0" fontId="79" fillId="10" borderId="22" xfId="7" applyFont="1" applyFill="1" applyBorder="1"/>
    <xf numFmtId="0" fontId="79" fillId="10" borderId="57" xfId="7" applyFont="1" applyFill="1" applyBorder="1"/>
    <xf numFmtId="0" fontId="79" fillId="10" borderId="43" xfId="7" applyFont="1" applyFill="1" applyBorder="1"/>
    <xf numFmtId="0" fontId="79" fillId="10" borderId="143" xfId="7" applyFont="1" applyFill="1" applyBorder="1"/>
    <xf numFmtId="0" fontId="79" fillId="10" borderId="34" xfId="7" applyFont="1" applyFill="1" applyBorder="1"/>
    <xf numFmtId="0" fontId="79" fillId="10" borderId="103" xfId="7" applyFont="1" applyFill="1" applyBorder="1"/>
    <xf numFmtId="0" fontId="79" fillId="10" borderId="132" xfId="7" applyFont="1" applyFill="1" applyBorder="1"/>
    <xf numFmtId="0" fontId="79" fillId="10" borderId="6" xfId="7" applyFont="1" applyFill="1" applyBorder="1"/>
    <xf numFmtId="0" fontId="79" fillId="10" borderId="41" xfId="7" applyFont="1" applyFill="1" applyBorder="1" applyAlignment="1">
      <alignment horizontal="center"/>
    </xf>
    <xf numFmtId="0" fontId="79" fillId="10" borderId="57" xfId="7" applyFont="1" applyFill="1" applyBorder="1" applyAlignment="1">
      <alignment horizontal="center"/>
    </xf>
    <xf numFmtId="0" fontId="79" fillId="10" borderId="128" xfId="7" applyFont="1" applyFill="1" applyBorder="1"/>
    <xf numFmtId="0" fontId="79" fillId="10" borderId="129" xfId="7" applyFont="1" applyFill="1" applyBorder="1"/>
    <xf numFmtId="0" fontId="83" fillId="10" borderId="88" xfId="7" applyFont="1" applyFill="1" applyBorder="1" applyAlignment="1">
      <alignment horizontal="center" vertical="center"/>
    </xf>
    <xf numFmtId="0" fontId="83" fillId="10" borderId="64" xfId="7" applyFont="1" applyFill="1" applyBorder="1" applyAlignment="1">
      <alignment horizontal="center" vertical="center"/>
    </xf>
    <xf numFmtId="0" fontId="100" fillId="10" borderId="160" xfId="7" applyFont="1" applyFill="1" applyBorder="1" applyAlignment="1">
      <alignment horizontal="center" vertical="center"/>
    </xf>
    <xf numFmtId="0" fontId="100" fillId="10" borderId="161" xfId="7" applyFont="1" applyFill="1" applyBorder="1" applyAlignment="1">
      <alignment horizontal="center" vertical="center"/>
    </xf>
    <xf numFmtId="0" fontId="100" fillId="10" borderId="162" xfId="7" applyFont="1" applyFill="1" applyBorder="1" applyAlignment="1">
      <alignment horizontal="center" vertical="center"/>
    </xf>
    <xf numFmtId="0" fontId="79" fillId="10" borderId="34" xfId="7" applyFont="1" applyFill="1" applyBorder="1" applyAlignment="1">
      <alignment horizontal="center" vertical="center"/>
    </xf>
    <xf numFmtId="0" fontId="79" fillId="10" borderId="35" xfId="7" applyFont="1" applyFill="1" applyBorder="1" applyAlignment="1">
      <alignment horizontal="center" vertical="center"/>
    </xf>
    <xf numFmtId="0" fontId="79" fillId="10" borderId="36" xfId="7" applyFont="1" applyFill="1" applyBorder="1" applyAlignment="1">
      <alignment horizontal="center" vertical="center"/>
    </xf>
    <xf numFmtId="0" fontId="79" fillId="10" borderId="34" xfId="7" applyFont="1" applyFill="1" applyBorder="1" applyAlignment="1">
      <alignment horizontal="center" vertical="center" wrapText="1"/>
    </xf>
    <xf numFmtId="0" fontId="79" fillId="10" borderId="36" xfId="7" applyFont="1" applyFill="1" applyBorder="1" applyAlignment="1">
      <alignment horizontal="center" vertical="center" wrapText="1"/>
    </xf>
    <xf numFmtId="0" fontId="83" fillId="10" borderId="34" xfId="7" applyFont="1" applyFill="1" applyBorder="1" applyAlignment="1">
      <alignment horizontal="center" vertical="center"/>
    </xf>
    <xf numFmtId="0" fontId="83" fillId="10" borderId="36" xfId="7" applyFont="1" applyFill="1" applyBorder="1" applyAlignment="1">
      <alignment horizontal="center" vertical="center"/>
    </xf>
    <xf numFmtId="0" fontId="79" fillId="10" borderId="88" xfId="7" applyFont="1" applyFill="1" applyBorder="1" applyAlignment="1">
      <alignment vertical="center"/>
    </xf>
    <xf numFmtId="0" fontId="7" fillId="0" borderId="36" xfId="3" applyBorder="1" applyAlignment="1">
      <alignment horizontal="center" vertical="center" wrapText="1"/>
    </xf>
    <xf numFmtId="0" fontId="105" fillId="10" borderId="35" xfId="7" applyFont="1" applyFill="1" applyBorder="1" applyAlignment="1">
      <alignment vertical="center"/>
    </xf>
    <xf numFmtId="0" fontId="7" fillId="0" borderId="35" xfId="3" applyBorder="1">
      <alignment vertical="center"/>
    </xf>
    <xf numFmtId="0" fontId="85" fillId="10" borderId="34" xfId="7" applyFont="1" applyFill="1" applyBorder="1" applyAlignment="1">
      <alignment horizontal="center" vertical="center" wrapText="1"/>
    </xf>
    <xf numFmtId="0" fontId="85" fillId="10" borderId="36" xfId="7" applyFont="1" applyFill="1" applyBorder="1" applyAlignment="1">
      <alignment horizontal="center" vertical="center" wrapText="1"/>
    </xf>
    <xf numFmtId="0" fontId="118" fillId="10" borderId="42" xfId="7" applyFont="1" applyFill="1" applyBorder="1" applyAlignment="1">
      <alignment horizontal="right"/>
    </xf>
    <xf numFmtId="0" fontId="118" fillId="10" borderId="63" xfId="7" applyFont="1" applyFill="1" applyBorder="1" applyAlignment="1">
      <alignment horizontal="right"/>
    </xf>
    <xf numFmtId="0" fontId="118" fillId="10" borderId="101" xfId="7" applyFont="1" applyFill="1" applyBorder="1" applyAlignment="1">
      <alignment horizontal="right"/>
    </xf>
    <xf numFmtId="0" fontId="118" fillId="10" borderId="14" xfId="7" applyFont="1" applyFill="1" applyBorder="1" applyAlignment="1">
      <alignment horizontal="right"/>
    </xf>
    <xf numFmtId="0" fontId="118" fillId="10" borderId="0" xfId="7" applyFont="1" applyFill="1" applyAlignment="1">
      <alignment horizontal="right"/>
    </xf>
    <xf numFmtId="0" fontId="118" fillId="10" borderId="15" xfId="7" applyFont="1" applyFill="1" applyBorder="1" applyAlignment="1">
      <alignment horizontal="right"/>
    </xf>
    <xf numFmtId="0" fontId="118" fillId="10" borderId="32" xfId="7" applyFont="1" applyFill="1" applyBorder="1" applyAlignment="1">
      <alignment horizontal="right"/>
    </xf>
    <xf numFmtId="0" fontId="118" fillId="10" borderId="37" xfId="7" applyFont="1" applyFill="1" applyBorder="1" applyAlignment="1">
      <alignment horizontal="right"/>
    </xf>
    <xf numFmtId="0" fontId="118" fillId="10" borderId="38" xfId="7" applyFont="1" applyFill="1" applyBorder="1" applyAlignment="1">
      <alignment horizontal="right"/>
    </xf>
    <xf numFmtId="0" fontId="104" fillId="10" borderId="34" xfId="7" applyFont="1" applyFill="1" applyBorder="1" applyAlignment="1">
      <alignment horizontal="center" vertical="center" wrapText="1"/>
    </xf>
    <xf numFmtId="0" fontId="104" fillId="10" borderId="35" xfId="7" applyFont="1" applyFill="1" applyBorder="1" applyAlignment="1">
      <alignment horizontal="center" vertical="center" wrapText="1"/>
    </xf>
    <xf numFmtId="0" fontId="104" fillId="10" borderId="36" xfId="7" applyFont="1" applyFill="1" applyBorder="1" applyAlignment="1">
      <alignment horizontal="center" vertical="center" wrapText="1"/>
    </xf>
    <xf numFmtId="0" fontId="104" fillId="10" borderId="34" xfId="7" applyFont="1" applyFill="1" applyBorder="1" applyAlignment="1">
      <alignment vertical="center" wrapText="1"/>
    </xf>
    <xf numFmtId="0" fontId="104" fillId="10" borderId="35" xfId="7" applyFont="1" applyFill="1" applyBorder="1" applyAlignment="1">
      <alignment vertical="center" wrapText="1"/>
    </xf>
    <xf numFmtId="0" fontId="104" fillId="10" borderId="36" xfId="7" applyFont="1" applyFill="1" applyBorder="1" applyAlignment="1">
      <alignment vertical="center" wrapText="1"/>
    </xf>
    <xf numFmtId="0" fontId="79" fillId="10" borderId="41" xfId="7" applyFont="1" applyFill="1" applyBorder="1" applyAlignment="1">
      <alignment horizontal="center" vertical="center"/>
    </xf>
    <xf numFmtId="0" fontId="79" fillId="10" borderId="31" xfId="7" applyFont="1" applyFill="1" applyBorder="1" applyAlignment="1">
      <alignment horizontal="center" vertical="center"/>
    </xf>
    <xf numFmtId="0" fontId="80" fillId="10" borderId="42" xfId="7" applyFont="1" applyFill="1" applyBorder="1" applyAlignment="1">
      <alignment horizontal="center" vertical="top" wrapText="1"/>
    </xf>
    <xf numFmtId="0" fontId="120" fillId="10" borderId="63" xfId="7" applyFont="1" applyFill="1" applyBorder="1" applyAlignment="1">
      <alignment horizontal="center" vertical="top" wrapText="1"/>
    </xf>
    <xf numFmtId="0" fontId="120" fillId="10" borderId="101" xfId="7" applyFont="1" applyFill="1" applyBorder="1" applyAlignment="1">
      <alignment horizontal="center" vertical="top" wrapText="1"/>
    </xf>
    <xf numFmtId="0" fontId="120" fillId="10" borderId="32" xfId="7" applyFont="1" applyFill="1" applyBorder="1" applyAlignment="1">
      <alignment horizontal="center" vertical="top" wrapText="1"/>
    </xf>
    <xf numFmtId="0" fontId="120" fillId="10" borderId="37" xfId="7" applyFont="1" applyFill="1" applyBorder="1" applyAlignment="1">
      <alignment horizontal="center" vertical="top" wrapText="1"/>
    </xf>
    <xf numFmtId="0" fontId="120" fillId="10" borderId="38" xfId="7" applyFont="1" applyFill="1" applyBorder="1" applyAlignment="1">
      <alignment horizontal="center" vertical="top" wrapText="1"/>
    </xf>
    <xf numFmtId="0" fontId="104" fillId="10" borderId="42" xfId="7" applyFont="1" applyFill="1" applyBorder="1" applyAlignment="1">
      <alignment horizontal="center" vertical="center" wrapText="1"/>
    </xf>
    <xf numFmtId="0" fontId="104" fillId="10" borderId="63" xfId="7" applyFont="1" applyFill="1" applyBorder="1" applyAlignment="1">
      <alignment horizontal="center" vertical="center" wrapText="1"/>
    </xf>
    <xf numFmtId="0" fontId="104" fillId="10" borderId="101" xfId="7" applyFont="1" applyFill="1" applyBorder="1" applyAlignment="1">
      <alignment horizontal="center" vertical="center" wrapText="1"/>
    </xf>
    <xf numFmtId="0" fontId="104" fillId="10" borderId="32" xfId="7" applyFont="1" applyFill="1" applyBorder="1" applyAlignment="1">
      <alignment horizontal="center" vertical="center" wrapText="1"/>
    </xf>
    <xf numFmtId="0" fontId="104" fillId="10" borderId="37" xfId="7" applyFont="1" applyFill="1" applyBorder="1" applyAlignment="1">
      <alignment horizontal="center" vertical="center" wrapText="1"/>
    </xf>
    <xf numFmtId="0" fontId="104" fillId="10" borderId="38" xfId="7" applyFont="1" applyFill="1" applyBorder="1" applyAlignment="1">
      <alignment horizontal="center" vertical="center" wrapText="1"/>
    </xf>
    <xf numFmtId="0" fontId="79" fillId="10" borderId="42" xfId="7" applyFont="1" applyFill="1" applyBorder="1" applyAlignment="1">
      <alignment horizontal="center" vertical="center"/>
    </xf>
    <xf numFmtId="0" fontId="79" fillId="10" borderId="63" xfId="7" applyFont="1" applyFill="1" applyBorder="1" applyAlignment="1">
      <alignment horizontal="center" vertical="center"/>
    </xf>
    <xf numFmtId="0" fontId="79" fillId="10" borderId="101" xfId="7" applyFont="1" applyFill="1" applyBorder="1" applyAlignment="1">
      <alignment horizontal="center" vertical="center"/>
    </xf>
    <xf numFmtId="0" fontId="79" fillId="10" borderId="32" xfId="7" applyFont="1" applyFill="1" applyBorder="1" applyAlignment="1">
      <alignment horizontal="center" vertical="center"/>
    </xf>
    <xf numFmtId="0" fontId="79" fillId="10" borderId="37" xfId="7" applyFont="1" applyFill="1" applyBorder="1" applyAlignment="1">
      <alignment horizontal="center" vertical="center"/>
    </xf>
    <xf numFmtId="0" fontId="79" fillId="10" borderId="38" xfId="7" applyFont="1" applyFill="1" applyBorder="1" applyAlignment="1">
      <alignment horizontal="center" vertical="center"/>
    </xf>
    <xf numFmtId="0" fontId="7" fillId="10" borderId="42" xfId="7" applyFill="1" applyBorder="1" applyAlignment="1">
      <alignment vertical="center"/>
    </xf>
    <xf numFmtId="0" fontId="7" fillId="0" borderId="63" xfId="3" applyBorder="1">
      <alignment vertical="center"/>
    </xf>
    <xf numFmtId="0" fontId="7" fillId="0" borderId="101" xfId="3" applyBorder="1">
      <alignment vertical="center"/>
    </xf>
    <xf numFmtId="0" fontId="7" fillId="0" borderId="32" xfId="3" applyBorder="1">
      <alignment vertical="center"/>
    </xf>
    <xf numFmtId="0" fontId="7" fillId="0" borderId="37" xfId="3" applyBorder="1">
      <alignment vertical="center"/>
    </xf>
    <xf numFmtId="0" fontId="7" fillId="0" borderId="38" xfId="3" applyBorder="1">
      <alignment vertical="center"/>
    </xf>
    <xf numFmtId="0" fontId="79" fillId="10" borderId="42" xfId="7" applyFont="1" applyFill="1" applyBorder="1" applyAlignment="1">
      <alignment vertical="center"/>
    </xf>
    <xf numFmtId="0" fontId="79" fillId="10" borderId="63" xfId="7" applyFont="1" applyFill="1" applyBorder="1" applyAlignment="1">
      <alignment vertical="center"/>
    </xf>
    <xf numFmtId="0" fontId="79" fillId="10" borderId="101" xfId="7" applyFont="1" applyFill="1" applyBorder="1" applyAlignment="1">
      <alignment vertical="center"/>
    </xf>
    <xf numFmtId="0" fontId="79" fillId="10" borderId="32" xfId="7" applyFont="1" applyFill="1" applyBorder="1" applyAlignment="1">
      <alignment vertical="center"/>
    </xf>
    <xf numFmtId="0" fontId="79" fillId="10" borderId="37" xfId="7" applyFont="1" applyFill="1" applyBorder="1" applyAlignment="1">
      <alignment vertical="center"/>
    </xf>
    <xf numFmtId="0" fontId="79" fillId="10" borderId="38" xfId="7" applyFont="1" applyFill="1" applyBorder="1" applyAlignment="1">
      <alignment vertical="center"/>
    </xf>
    <xf numFmtId="0" fontId="121" fillId="10" borderId="42" xfId="7" applyFont="1" applyFill="1" applyBorder="1" applyAlignment="1">
      <alignment horizontal="center" vertical="center" wrapText="1"/>
    </xf>
    <xf numFmtId="0" fontId="121" fillId="10" borderId="63" xfId="7" applyFont="1" applyFill="1" applyBorder="1" applyAlignment="1">
      <alignment horizontal="center" vertical="center" wrapText="1"/>
    </xf>
    <xf numFmtId="0" fontId="121" fillId="10" borderId="101" xfId="7" applyFont="1" applyFill="1" applyBorder="1" applyAlignment="1">
      <alignment horizontal="center" vertical="center" wrapText="1"/>
    </xf>
    <xf numFmtId="0" fontId="121" fillId="10" borderId="14" xfId="7" applyFont="1" applyFill="1" applyBorder="1" applyAlignment="1">
      <alignment horizontal="center" vertical="center" wrapText="1"/>
    </xf>
    <xf numFmtId="0" fontId="121" fillId="10" borderId="0" xfId="7" applyFont="1" applyFill="1" applyAlignment="1">
      <alignment horizontal="center" vertical="center" wrapText="1"/>
    </xf>
    <xf numFmtId="0" fontId="121" fillId="10" borderId="15" xfId="7" applyFont="1" applyFill="1" applyBorder="1" applyAlignment="1">
      <alignment horizontal="center" vertical="center" wrapText="1"/>
    </xf>
    <xf numFmtId="0" fontId="121" fillId="10" borderId="32" xfId="7" applyFont="1" applyFill="1" applyBorder="1" applyAlignment="1">
      <alignment horizontal="center" vertical="center" wrapText="1"/>
    </xf>
    <xf numFmtId="0" fontId="121" fillId="10" borderId="37" xfId="7" applyFont="1" applyFill="1" applyBorder="1" applyAlignment="1">
      <alignment horizontal="center" vertical="center" wrapText="1"/>
    </xf>
    <xf numFmtId="0" fontId="121" fillId="10" borderId="38" xfId="7" applyFont="1" applyFill="1" applyBorder="1" applyAlignment="1">
      <alignment horizontal="center" vertical="center" wrapText="1"/>
    </xf>
    <xf numFmtId="0" fontId="105" fillId="10" borderId="63" xfId="7" applyFont="1" applyFill="1" applyBorder="1" applyAlignment="1">
      <alignment vertical="center" wrapText="1"/>
    </xf>
    <xf numFmtId="0" fontId="105" fillId="10" borderId="37" xfId="7" applyFont="1" applyFill="1" applyBorder="1" applyAlignment="1">
      <alignment vertical="center" wrapText="1"/>
    </xf>
    <xf numFmtId="0" fontId="79" fillId="10" borderId="42" xfId="7" applyFont="1" applyFill="1" applyBorder="1" applyAlignment="1">
      <alignment vertical="top"/>
    </xf>
    <xf numFmtId="0" fontId="79" fillId="10" borderId="63" xfId="7" applyFont="1" applyFill="1" applyBorder="1" applyAlignment="1">
      <alignment vertical="top"/>
    </xf>
    <xf numFmtId="0" fontId="79" fillId="10" borderId="101" xfId="7" applyFont="1" applyFill="1" applyBorder="1" applyAlignment="1">
      <alignment vertical="top"/>
    </xf>
    <xf numFmtId="0" fontId="79" fillId="10" borderId="14" xfId="7" applyFont="1" applyFill="1" applyBorder="1" applyAlignment="1">
      <alignment vertical="top"/>
    </xf>
    <xf numFmtId="0" fontId="79" fillId="10" borderId="0" xfId="7" applyFont="1" applyFill="1" applyAlignment="1">
      <alignment vertical="top"/>
    </xf>
    <xf numFmtId="0" fontId="79" fillId="10" borderId="15" xfId="7" applyFont="1" applyFill="1" applyBorder="1" applyAlignment="1">
      <alignment vertical="top"/>
    </xf>
    <xf numFmtId="0" fontId="79" fillId="10" borderId="32" xfId="7" applyFont="1" applyFill="1" applyBorder="1" applyAlignment="1">
      <alignment vertical="top"/>
    </xf>
    <xf numFmtId="0" fontId="79" fillId="10" borderId="37" xfId="7" applyFont="1" applyFill="1" applyBorder="1" applyAlignment="1">
      <alignment vertical="top"/>
    </xf>
    <xf numFmtId="0" fontId="79" fillId="10" borderId="38" xfId="7" applyFont="1" applyFill="1" applyBorder="1" applyAlignment="1">
      <alignment vertical="top"/>
    </xf>
    <xf numFmtId="0" fontId="78" fillId="10" borderId="37" xfId="7" applyFont="1" applyFill="1" applyBorder="1" applyAlignment="1">
      <alignment horizontal="center" vertical="top"/>
    </xf>
    <xf numFmtId="0" fontId="78" fillId="10" borderId="38" xfId="7" applyFont="1" applyFill="1" applyBorder="1" applyAlignment="1">
      <alignment horizontal="center" vertical="top"/>
    </xf>
    <xf numFmtId="181" fontId="79" fillId="5" borderId="42" xfId="7" applyNumberFormat="1" applyFont="1" applyFill="1" applyBorder="1" applyAlignment="1">
      <alignment horizontal="center" vertical="center"/>
    </xf>
    <xf numFmtId="181" fontId="79" fillId="5" borderId="101" xfId="7" applyNumberFormat="1" applyFont="1" applyFill="1" applyBorder="1" applyAlignment="1">
      <alignment horizontal="center" vertical="center"/>
    </xf>
    <xf numFmtId="181" fontId="79" fillId="5" borderId="32" xfId="7" applyNumberFormat="1" applyFont="1" applyFill="1" applyBorder="1" applyAlignment="1">
      <alignment horizontal="center" vertical="center"/>
    </xf>
    <xf numFmtId="181" fontId="79" fillId="5" borderId="38" xfId="7" applyNumberFormat="1" applyFont="1" applyFill="1" applyBorder="1" applyAlignment="1">
      <alignment horizontal="center" vertical="center"/>
    </xf>
    <xf numFmtId="0" fontId="80" fillId="10" borderId="41" xfId="7" applyFont="1" applyFill="1" applyBorder="1" applyAlignment="1">
      <alignment horizontal="center" vertical="center" wrapText="1"/>
    </xf>
    <xf numFmtId="0" fontId="79" fillId="9" borderId="42" xfId="7" applyFont="1" applyFill="1" applyBorder="1" applyAlignment="1">
      <alignment horizontal="center" vertical="center"/>
    </xf>
    <xf numFmtId="0" fontId="79" fillId="9" borderId="63" xfId="7" applyFont="1" applyFill="1" applyBorder="1" applyAlignment="1">
      <alignment horizontal="center" vertical="center"/>
    </xf>
    <xf numFmtId="0" fontId="79" fillId="9" borderId="101" xfId="7" applyFont="1" applyFill="1" applyBorder="1" applyAlignment="1">
      <alignment horizontal="center" vertical="center"/>
    </xf>
    <xf numFmtId="0" fontId="79" fillId="9" borderId="32" xfId="7" applyFont="1" applyFill="1" applyBorder="1" applyAlignment="1">
      <alignment horizontal="center" vertical="center"/>
    </xf>
    <xf numFmtId="0" fontId="79" fillId="9" borderId="37" xfId="7" applyFont="1" applyFill="1" applyBorder="1" applyAlignment="1">
      <alignment horizontal="center" vertical="center"/>
    </xf>
    <xf numFmtId="0" fontId="79" fillId="9" borderId="38" xfId="7" applyFont="1" applyFill="1" applyBorder="1" applyAlignment="1">
      <alignment horizontal="center" vertical="center"/>
    </xf>
    <xf numFmtId="0" fontId="81" fillId="9" borderId="34" xfId="7" applyFont="1" applyFill="1" applyBorder="1" applyAlignment="1">
      <alignment horizontal="center"/>
    </xf>
    <xf numFmtId="0" fontId="81" fillId="9" borderId="35" xfId="7" applyFont="1" applyFill="1" applyBorder="1" applyAlignment="1">
      <alignment horizontal="center"/>
    </xf>
    <xf numFmtId="0" fontId="79" fillId="9" borderId="42" xfId="7" applyFont="1" applyFill="1" applyBorder="1" applyAlignment="1">
      <alignment horizontal="left" vertical="center" wrapText="1"/>
    </xf>
    <xf numFmtId="0" fontId="79" fillId="9" borderId="63" xfId="7" applyFont="1" applyFill="1" applyBorder="1" applyAlignment="1">
      <alignment horizontal="left" vertical="center" wrapText="1"/>
    </xf>
    <xf numFmtId="0" fontId="79" fillId="9" borderId="101" xfId="7" applyFont="1" applyFill="1" applyBorder="1" applyAlignment="1">
      <alignment horizontal="left" vertical="center" wrapText="1"/>
    </xf>
    <xf numFmtId="0" fontId="79" fillId="9" borderId="14" xfId="7" applyFont="1" applyFill="1" applyBorder="1" applyAlignment="1">
      <alignment horizontal="left" vertical="center" wrapText="1"/>
    </xf>
    <xf numFmtId="0" fontId="79" fillId="9" borderId="0" xfId="7" applyFont="1" applyFill="1" applyAlignment="1">
      <alignment horizontal="left" vertical="center" wrapText="1"/>
    </xf>
    <xf numFmtId="0" fontId="79" fillId="9" borderId="15" xfId="7" applyFont="1" applyFill="1" applyBorder="1" applyAlignment="1">
      <alignment horizontal="left" vertical="center" wrapText="1"/>
    </xf>
    <xf numFmtId="0" fontId="79" fillId="9" borderId="32" xfId="7" applyFont="1" applyFill="1" applyBorder="1" applyAlignment="1">
      <alignment horizontal="left" vertical="center" wrapText="1"/>
    </xf>
    <xf numFmtId="0" fontId="79" fillId="9" borderId="37" xfId="7" applyFont="1" applyFill="1" applyBorder="1" applyAlignment="1">
      <alignment horizontal="left" vertical="center" wrapText="1"/>
    </xf>
    <xf numFmtId="0" fontId="79" fillId="9" borderId="38" xfId="7" applyFont="1" applyFill="1" applyBorder="1" applyAlignment="1">
      <alignment horizontal="left" vertical="center" wrapText="1"/>
    </xf>
    <xf numFmtId="0" fontId="81" fillId="10" borderId="34" xfId="7" applyFont="1" applyFill="1" applyBorder="1" applyAlignment="1">
      <alignment horizontal="center" vertical="center"/>
    </xf>
    <xf numFmtId="0" fontId="81" fillId="10" borderId="35" xfId="7" applyFont="1" applyFill="1" applyBorder="1" applyAlignment="1">
      <alignment horizontal="center" vertical="center"/>
    </xf>
    <xf numFmtId="0" fontId="79" fillId="0" borderId="42" xfId="7" applyFont="1" applyBorder="1"/>
    <xf numFmtId="0" fontId="79" fillId="0" borderId="101" xfId="7" applyFont="1" applyBorder="1"/>
    <xf numFmtId="0" fontId="79" fillId="0" borderId="32" xfId="7" applyFont="1" applyBorder="1"/>
    <xf numFmtId="0" fontId="79" fillId="0" borderId="38" xfId="7" applyFont="1" applyBorder="1"/>
    <xf numFmtId="0" fontId="89" fillId="10" borderId="34" xfId="7" applyFont="1" applyFill="1" applyBorder="1" applyAlignment="1">
      <alignment vertical="center"/>
    </xf>
    <xf numFmtId="0" fontId="90" fillId="10" borderId="35" xfId="7" applyFont="1" applyFill="1" applyBorder="1" applyAlignment="1">
      <alignment vertical="center"/>
    </xf>
    <xf numFmtId="0" fontId="90" fillId="10" borderId="36" xfId="7" applyFont="1" applyFill="1" applyBorder="1" applyAlignment="1">
      <alignment vertical="center"/>
    </xf>
    <xf numFmtId="0" fontId="79" fillId="0" borderId="63" xfId="7" applyFont="1" applyBorder="1"/>
    <xf numFmtId="0" fontId="79" fillId="0" borderId="37" xfId="7" applyFont="1" applyBorder="1"/>
    <xf numFmtId="0" fontId="84" fillId="10" borderId="41" xfId="7" applyFont="1" applyFill="1" applyBorder="1" applyAlignment="1">
      <alignment vertical="center"/>
    </xf>
    <xf numFmtId="0" fontId="84" fillId="10" borderId="18" xfId="7" applyFont="1" applyFill="1" applyBorder="1" applyAlignment="1">
      <alignment vertical="center"/>
    </xf>
    <xf numFmtId="0" fontId="84" fillId="10" borderId="31" xfId="7" applyFont="1" applyFill="1" applyBorder="1" applyAlignment="1">
      <alignment vertical="center"/>
    </xf>
    <xf numFmtId="0" fontId="85" fillId="10" borderId="42" xfId="7" applyFont="1" applyFill="1" applyBorder="1" applyAlignment="1">
      <alignment horizontal="center" vertical="center" wrapText="1"/>
    </xf>
    <xf numFmtId="0" fontId="85" fillId="10" borderId="101" xfId="7" applyFont="1" applyFill="1" applyBorder="1" applyAlignment="1">
      <alignment horizontal="center" vertical="center" wrapText="1"/>
    </xf>
    <xf numFmtId="0" fontId="85" fillId="10" borderId="14" xfId="7" applyFont="1" applyFill="1" applyBorder="1" applyAlignment="1">
      <alignment horizontal="center" vertical="center" wrapText="1"/>
    </xf>
    <xf numFmtId="0" fontId="85" fillId="10" borderId="15" xfId="7" applyFont="1" applyFill="1" applyBorder="1" applyAlignment="1">
      <alignment horizontal="center" vertical="center" wrapText="1"/>
    </xf>
    <xf numFmtId="0" fontId="85" fillId="10" borderId="32" xfId="7" applyFont="1" applyFill="1" applyBorder="1" applyAlignment="1">
      <alignment horizontal="center" vertical="center" wrapText="1"/>
    </xf>
    <xf numFmtId="0" fontId="85" fillId="10" borderId="38" xfId="7" applyFont="1" applyFill="1" applyBorder="1" applyAlignment="1">
      <alignment horizontal="center" vertical="center" wrapText="1"/>
    </xf>
    <xf numFmtId="0" fontId="86" fillId="10" borderId="34" xfId="7" applyFont="1" applyFill="1" applyBorder="1" applyAlignment="1">
      <alignment horizontal="center" vertical="center" wrapText="1"/>
    </xf>
    <xf numFmtId="0" fontId="86" fillId="10" borderId="35" xfId="7" applyFont="1" applyFill="1" applyBorder="1" applyAlignment="1">
      <alignment horizontal="center" vertical="center" wrapText="1"/>
    </xf>
    <xf numFmtId="0" fontId="86" fillId="10" borderId="36" xfId="7" applyFont="1" applyFill="1" applyBorder="1" applyAlignment="1">
      <alignment horizontal="center" vertical="center" wrapText="1"/>
    </xf>
    <xf numFmtId="0" fontId="85" fillId="10" borderId="63" xfId="7" applyFont="1" applyFill="1" applyBorder="1" applyAlignment="1">
      <alignment horizontal="center" vertical="center" wrapText="1"/>
    </xf>
    <xf numFmtId="0" fontId="85" fillId="10" borderId="0" xfId="7" applyFont="1" applyFill="1" applyAlignment="1">
      <alignment horizontal="center" vertical="center" wrapText="1"/>
    </xf>
    <xf numFmtId="0" fontId="85" fillId="10" borderId="37" xfId="7" applyFont="1" applyFill="1" applyBorder="1" applyAlignment="1">
      <alignment horizontal="center" vertical="center" wrapText="1"/>
    </xf>
    <xf numFmtId="0" fontId="85" fillId="10" borderId="42" xfId="7" applyFont="1" applyFill="1" applyBorder="1" applyAlignment="1">
      <alignment horizontal="center" vertical="center"/>
    </xf>
    <xf numFmtId="0" fontId="85" fillId="10" borderId="63" xfId="7" applyFont="1" applyFill="1" applyBorder="1" applyAlignment="1">
      <alignment horizontal="center" vertical="center"/>
    </xf>
    <xf numFmtId="0" fontId="85" fillId="10" borderId="101" xfId="7" applyFont="1" applyFill="1" applyBorder="1" applyAlignment="1">
      <alignment horizontal="center" vertical="center"/>
    </xf>
    <xf numFmtId="0" fontId="85" fillId="10" borderId="32" xfId="7" applyFont="1" applyFill="1" applyBorder="1" applyAlignment="1">
      <alignment horizontal="center" vertical="center"/>
    </xf>
    <xf numFmtId="0" fontId="85" fillId="10" borderId="37" xfId="7" applyFont="1" applyFill="1" applyBorder="1" applyAlignment="1">
      <alignment horizontal="center" vertical="center"/>
    </xf>
    <xf numFmtId="0" fontId="85" fillId="10" borderId="38" xfId="7" applyFont="1" applyFill="1" applyBorder="1" applyAlignment="1">
      <alignment horizontal="center" vertical="center"/>
    </xf>
    <xf numFmtId="0" fontId="80" fillId="15" borderId="41" xfId="7" applyFont="1" applyFill="1" applyBorder="1" applyAlignment="1">
      <alignment horizontal="center" vertical="center" textRotation="255" wrapText="1"/>
    </xf>
    <xf numFmtId="0" fontId="80" fillId="15" borderId="31" xfId="7" applyFont="1" applyFill="1" applyBorder="1" applyAlignment="1">
      <alignment horizontal="center" vertical="center" textRotation="255" wrapText="1"/>
    </xf>
    <xf numFmtId="0" fontId="80" fillId="15" borderId="18" xfId="7" applyFont="1" applyFill="1" applyBorder="1" applyAlignment="1">
      <alignment horizontal="center" vertical="center" textRotation="255" wrapText="1"/>
    </xf>
    <xf numFmtId="0" fontId="91" fillId="10" borderId="34" xfId="7" applyFont="1" applyFill="1" applyBorder="1" applyAlignment="1">
      <alignment horizontal="center" vertical="center"/>
    </xf>
    <xf numFmtId="0" fontId="91" fillId="10" borderId="36" xfId="7" applyFont="1" applyFill="1" applyBorder="1" applyAlignment="1">
      <alignment horizontal="center" vertical="center"/>
    </xf>
    <xf numFmtId="0" fontId="92" fillId="10" borderId="34" xfId="7" applyFont="1" applyFill="1" applyBorder="1" applyAlignment="1">
      <alignment vertical="center"/>
    </xf>
    <xf numFmtId="0" fontId="7" fillId="0" borderId="35" xfId="8" applyBorder="1">
      <alignment vertical="center"/>
    </xf>
    <xf numFmtId="0" fontId="7" fillId="0" borderId="36" xfId="8" applyBorder="1">
      <alignment vertical="center"/>
    </xf>
    <xf numFmtId="0" fontId="27" fillId="5" borderId="0" xfId="8" applyFont="1" applyFill="1">
      <alignment vertical="center"/>
    </xf>
    <xf numFmtId="0" fontId="7" fillId="9" borderId="42" xfId="8" applyFill="1" applyBorder="1" applyAlignment="1">
      <alignment horizontal="center" vertical="center"/>
    </xf>
    <xf numFmtId="0" fontId="7" fillId="9" borderId="63" xfId="8" applyFill="1" applyBorder="1" applyAlignment="1">
      <alignment horizontal="center" vertical="center"/>
    </xf>
    <xf numFmtId="0" fontId="7" fillId="9" borderId="101" xfId="8" applyFill="1" applyBorder="1" applyAlignment="1">
      <alignment horizontal="center" vertical="center"/>
    </xf>
    <xf numFmtId="0" fontId="7" fillId="9" borderId="14" xfId="8" applyFill="1" applyBorder="1" applyAlignment="1">
      <alignment horizontal="center" vertical="center"/>
    </xf>
    <xf numFmtId="0" fontId="7" fillId="9" borderId="0" xfId="8" applyFill="1" applyAlignment="1">
      <alignment horizontal="center" vertical="center"/>
    </xf>
    <xf numFmtId="0" fontId="7" fillId="9" borderId="15" xfId="8" applyFill="1" applyBorder="1" applyAlignment="1">
      <alignment horizontal="center" vertical="center"/>
    </xf>
    <xf numFmtId="0" fontId="7" fillId="9" borderId="32" xfId="8" applyFill="1" applyBorder="1" applyAlignment="1">
      <alignment horizontal="center" vertical="center"/>
    </xf>
    <xf numFmtId="0" fontId="7" fillId="9" borderId="37" xfId="8" applyFill="1" applyBorder="1" applyAlignment="1">
      <alignment horizontal="center" vertical="center"/>
    </xf>
    <xf numFmtId="0" fontId="7" fillId="9" borderId="38" xfId="8" applyFill="1" applyBorder="1" applyAlignment="1">
      <alignment horizontal="center" vertical="center"/>
    </xf>
    <xf numFmtId="0" fontId="79" fillId="10" borderId="42" xfId="7" applyFont="1" applyFill="1" applyBorder="1" applyAlignment="1">
      <alignment horizontal="center"/>
    </xf>
    <xf numFmtId="0" fontId="79" fillId="10" borderId="63" xfId="7" applyFont="1" applyFill="1" applyBorder="1" applyAlignment="1">
      <alignment horizontal="center"/>
    </xf>
    <xf numFmtId="0" fontId="79" fillId="10" borderId="101" xfId="7" applyFont="1" applyFill="1" applyBorder="1" applyAlignment="1">
      <alignment horizontal="center"/>
    </xf>
    <xf numFmtId="0" fontId="79" fillId="10" borderId="14" xfId="7" applyFont="1" applyFill="1" applyBorder="1" applyAlignment="1">
      <alignment horizontal="center"/>
    </xf>
    <xf numFmtId="0" fontId="79" fillId="10" borderId="0" xfId="7" applyFont="1" applyFill="1" applyAlignment="1">
      <alignment horizontal="center"/>
    </xf>
    <xf numFmtId="0" fontId="79" fillId="10" borderId="15" xfId="7" applyFont="1" applyFill="1" applyBorder="1" applyAlignment="1">
      <alignment horizontal="center"/>
    </xf>
    <xf numFmtId="0" fontId="79" fillId="10" borderId="32" xfId="7" applyFont="1" applyFill="1" applyBorder="1" applyAlignment="1">
      <alignment horizontal="center"/>
    </xf>
    <xf numFmtId="0" fontId="79" fillId="10" borderId="37" xfId="7" applyFont="1" applyFill="1" applyBorder="1" applyAlignment="1">
      <alignment horizontal="center"/>
    </xf>
    <xf numFmtId="0" fontId="79" fillId="10" borderId="38" xfId="7" applyFont="1" applyFill="1" applyBorder="1" applyAlignment="1">
      <alignment horizontal="center"/>
    </xf>
    <xf numFmtId="0" fontId="95" fillId="10" borderId="148" xfId="7" applyFont="1" applyFill="1" applyBorder="1" applyAlignment="1">
      <alignment horizontal="center" vertical="center"/>
    </xf>
    <xf numFmtId="0" fontId="95" fillId="10" borderId="20" xfId="7" applyFont="1" applyFill="1" applyBorder="1" applyAlignment="1">
      <alignment horizontal="center" vertical="center"/>
    </xf>
    <xf numFmtId="0" fontId="95" fillId="10" borderId="149" xfId="7" applyFont="1" applyFill="1" applyBorder="1" applyAlignment="1">
      <alignment horizontal="center" vertical="center"/>
    </xf>
    <xf numFmtId="0" fontId="79" fillId="5" borderId="34" xfId="7" applyFont="1" applyFill="1" applyBorder="1" applyAlignment="1">
      <alignment horizontal="center"/>
    </xf>
    <xf numFmtId="0" fontId="79" fillId="5" borderId="35" xfId="7" applyFont="1" applyFill="1" applyBorder="1" applyAlignment="1">
      <alignment horizontal="center"/>
    </xf>
    <xf numFmtId="0" fontId="79" fillId="5" borderId="36" xfId="7" applyFont="1" applyFill="1" applyBorder="1" applyAlignment="1">
      <alignment horizontal="center"/>
    </xf>
    <xf numFmtId="0" fontId="28" fillId="0" borderId="0" xfId="0" applyFont="1" applyAlignment="1">
      <alignment horizontal="right" vertical="center" wrapText="1"/>
    </xf>
    <xf numFmtId="0" fontId="0" fillId="0" borderId="0" xfId="0">
      <alignment vertical="center"/>
    </xf>
    <xf numFmtId="0" fontId="33" fillId="0" borderId="34" xfId="0" applyFont="1" applyBorder="1" applyAlignment="1">
      <alignment horizontal="center" vertical="center"/>
    </xf>
    <xf numFmtId="0" fontId="33" fillId="0" borderId="35" xfId="0" applyFont="1" applyBorder="1" applyAlignment="1">
      <alignment horizontal="center" vertical="center"/>
    </xf>
    <xf numFmtId="0" fontId="33" fillId="0" borderId="36" xfId="0" applyFont="1" applyBorder="1" applyAlignment="1">
      <alignment horizontal="center" vertical="center"/>
    </xf>
    <xf numFmtId="0" fontId="30" fillId="0" borderId="37" xfId="0" applyFont="1" applyBorder="1" applyAlignment="1">
      <alignment horizontal="center" vertical="center"/>
    </xf>
    <xf numFmtId="0" fontId="35" fillId="0" borderId="0" xfId="0" applyFont="1" applyBorder="1" applyAlignment="1">
      <alignment horizontal="center" vertical="center" wrapText="1"/>
    </xf>
    <xf numFmtId="0" fontId="37" fillId="0" borderId="0" xfId="0" applyFont="1" applyBorder="1" applyAlignment="1">
      <alignment horizontal="center" vertical="center"/>
    </xf>
    <xf numFmtId="0" fontId="36" fillId="0" borderId="0" xfId="0" applyFont="1" applyAlignment="1">
      <alignment horizontal="justify" vertical="center" wrapText="1"/>
    </xf>
    <xf numFmtId="0" fontId="35" fillId="0" borderId="88" xfId="0" applyFont="1" applyBorder="1" applyAlignment="1">
      <alignment horizontal="center" vertical="center" wrapText="1"/>
    </xf>
    <xf numFmtId="0" fontId="37" fillId="0" borderId="88" xfId="0" applyFont="1" applyBorder="1" applyAlignment="1">
      <alignment horizontal="center" vertical="center"/>
    </xf>
    <xf numFmtId="0" fontId="47" fillId="0" borderId="88" xfId="0" applyFont="1" applyBorder="1" applyAlignment="1">
      <alignment horizontal="left" vertical="center" wrapText="1"/>
    </xf>
    <xf numFmtId="0" fontId="40" fillId="0" borderId="88" xfId="0" applyFont="1" applyBorder="1" applyAlignment="1">
      <alignment horizontal="left" vertical="center" wrapText="1"/>
    </xf>
    <xf numFmtId="0" fontId="35" fillId="0" borderId="0" xfId="0" applyFont="1" applyBorder="1" applyAlignment="1">
      <alignment horizontal="right" vertical="center" wrapText="1"/>
    </xf>
    <xf numFmtId="0" fontId="37" fillId="0" borderId="0" xfId="0" applyFont="1" applyBorder="1" applyAlignment="1">
      <alignment horizontal="right" vertical="center"/>
    </xf>
    <xf numFmtId="0" fontId="0" fillId="0" borderId="0" xfId="0" applyAlignment="1">
      <alignment horizontal="left" vertical="center"/>
    </xf>
    <xf numFmtId="0" fontId="41" fillId="0" borderId="0" xfId="0" applyFont="1" applyAlignment="1">
      <alignment horizontal="justify" vertical="center" wrapText="1"/>
    </xf>
    <xf numFmtId="0" fontId="41" fillId="0" borderId="0" xfId="0" applyFont="1" applyAlignment="1">
      <alignment horizontal="left" vertical="center" wrapText="1"/>
    </xf>
    <xf numFmtId="0" fontId="40" fillId="0" borderId="0" xfId="0" applyFont="1" applyAlignment="1">
      <alignment horizontal="left" vertical="center" wrapText="1"/>
    </xf>
    <xf numFmtId="0" fontId="35" fillId="0" borderId="88" xfId="0" applyFont="1" applyBorder="1" applyAlignment="1">
      <alignment horizontal="right" vertical="center" wrapText="1"/>
    </xf>
    <xf numFmtId="0" fontId="37" fillId="0" borderId="88" xfId="0" applyFont="1" applyBorder="1" applyAlignment="1">
      <alignment horizontal="right" vertical="center"/>
    </xf>
    <xf numFmtId="0" fontId="38" fillId="0" borderId="0" xfId="0" applyFont="1" applyAlignment="1">
      <alignment horizontal="justify" vertical="center" wrapText="1"/>
    </xf>
    <xf numFmtId="0" fontId="30" fillId="0" borderId="0" xfId="0" applyFont="1" applyAlignment="1">
      <alignment horizontal="justify" vertical="top" wrapText="1"/>
    </xf>
    <xf numFmtId="0" fontId="39" fillId="0" borderId="88" xfId="0" applyFont="1" applyBorder="1" applyAlignment="1">
      <alignment horizontal="justify" vertical="center" wrapText="1"/>
    </xf>
    <xf numFmtId="0" fontId="29" fillId="0" borderId="41" xfId="0" applyFont="1" applyBorder="1" applyAlignment="1">
      <alignment horizontal="justify" vertical="top" wrapText="1"/>
    </xf>
    <xf numFmtId="0" fontId="29" fillId="0" borderId="31" xfId="0" applyFont="1" applyBorder="1" applyAlignment="1">
      <alignment horizontal="justify" vertical="top" wrapText="1"/>
    </xf>
    <xf numFmtId="0" fontId="48" fillId="0" borderId="31" xfId="0" applyFont="1" applyBorder="1" applyAlignment="1">
      <alignment horizontal="justify" vertical="top" wrapText="1"/>
    </xf>
    <xf numFmtId="0" fontId="46" fillId="0" borderId="88" xfId="0" applyFont="1" applyBorder="1" applyAlignment="1">
      <alignment horizontal="left" vertical="center" wrapText="1"/>
    </xf>
    <xf numFmtId="0" fontId="48" fillId="0" borderId="88" xfId="0" applyFont="1" applyBorder="1" applyAlignment="1">
      <alignment horizontal="left" vertical="center" wrapText="1"/>
    </xf>
    <xf numFmtId="0" fontId="29" fillId="0" borderId="41"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31" xfId="0" applyFont="1" applyBorder="1" applyAlignment="1">
      <alignment horizontal="center" vertical="center" wrapText="1"/>
    </xf>
    <xf numFmtId="0" fontId="38" fillId="0" borderId="41"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31"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31" xfId="0" applyFont="1" applyBorder="1" applyAlignment="1">
      <alignment horizontal="center" vertical="center" wrapText="1"/>
    </xf>
    <xf numFmtId="0" fontId="38" fillId="0" borderId="41" xfId="0" applyFont="1" applyBorder="1" applyAlignment="1">
      <alignment horizontal="center" vertical="top" wrapText="1"/>
    </xf>
    <xf numFmtId="0" fontId="38" fillId="0" borderId="18" xfId="0" applyFont="1" applyBorder="1" applyAlignment="1">
      <alignment horizontal="center" vertical="top" wrapText="1"/>
    </xf>
    <xf numFmtId="0" fontId="38" fillId="0" borderId="31" xfId="0" applyFont="1" applyBorder="1" applyAlignment="1">
      <alignment horizontal="center" vertical="top" wrapText="1"/>
    </xf>
    <xf numFmtId="0" fontId="59" fillId="0" borderId="0" xfId="0" applyFont="1" applyAlignment="1">
      <alignment horizontal="justify" vertical="center" wrapText="1"/>
    </xf>
    <xf numFmtId="0" fontId="52" fillId="0" borderId="0" xfId="0" applyFont="1" applyAlignment="1">
      <alignment horizontal="center" vertical="center" wrapText="1"/>
    </xf>
    <xf numFmtId="0" fontId="56" fillId="0" borderId="0" xfId="0" applyFont="1" applyAlignment="1">
      <alignment horizontal="justify" vertical="center" wrapText="1"/>
    </xf>
    <xf numFmtId="0" fontId="48" fillId="0" borderId="0" xfId="0" applyFont="1" applyAlignment="1">
      <alignment horizontal="justify" vertical="center" wrapText="1"/>
    </xf>
    <xf numFmtId="0" fontId="43" fillId="0" borderId="0" xfId="0" applyFont="1" applyAlignment="1">
      <alignment horizontal="justify" vertical="center" wrapText="1"/>
    </xf>
    <xf numFmtId="0" fontId="52" fillId="0" borderId="0" xfId="0" applyFont="1" applyAlignment="1">
      <alignment horizontal="right" vertical="center" wrapText="1"/>
    </xf>
    <xf numFmtId="0" fontId="58" fillId="0" borderId="0" xfId="0" applyFont="1" applyAlignment="1">
      <alignment horizontal="justify" vertical="center" wrapText="1"/>
    </xf>
    <xf numFmtId="0" fontId="57" fillId="0" borderId="0" xfId="0" applyFont="1" applyAlignment="1">
      <alignment horizontal="justify" vertical="center" wrapText="1"/>
    </xf>
    <xf numFmtId="0" fontId="60" fillId="0" borderId="0" xfId="0" applyFont="1" applyAlignment="1">
      <alignment horizontal="left" vertical="center" wrapText="1" indent="5"/>
    </xf>
    <xf numFmtId="0" fontId="124" fillId="0" borderId="0" xfId="0" applyFont="1" applyAlignment="1">
      <alignment horizontal="right" vertical="center"/>
    </xf>
    <xf numFmtId="0" fontId="31" fillId="0" borderId="0" xfId="0" applyFont="1" applyAlignment="1">
      <alignment horizontal="right" vertical="center"/>
    </xf>
    <xf numFmtId="0" fontId="62" fillId="0" borderId="0" xfId="0" applyFont="1" applyAlignment="1">
      <alignment horizontal="justify" vertical="center" wrapText="1"/>
    </xf>
    <xf numFmtId="0" fontId="45" fillId="0" borderId="0" xfId="0" applyFont="1" applyAlignment="1">
      <alignment horizontal="left" vertical="top" wrapText="1"/>
    </xf>
    <xf numFmtId="0" fontId="61" fillId="0" borderId="0" xfId="0" applyFont="1" applyAlignment="1">
      <alignment horizontal="justify" vertical="center" wrapText="1"/>
    </xf>
    <xf numFmtId="0" fontId="36" fillId="0" borderId="41" xfId="0" applyFont="1" applyBorder="1" applyAlignment="1">
      <alignment horizontal="justify" vertical="top" wrapText="1"/>
    </xf>
    <xf numFmtId="0" fontId="36" fillId="0" borderId="14" xfId="0" applyFont="1" applyBorder="1" applyAlignment="1">
      <alignment horizontal="left" vertical="top" wrapText="1"/>
    </xf>
    <xf numFmtId="0" fontId="36" fillId="0" borderId="0" xfId="0" applyFont="1" applyAlignment="1">
      <alignment horizontal="left" vertical="top" wrapText="1"/>
    </xf>
    <xf numFmtId="0" fontId="36" fillId="0" borderId="15" xfId="0" applyFont="1" applyBorder="1" applyAlignment="1">
      <alignment horizontal="left" vertical="top" wrapText="1"/>
    </xf>
    <xf numFmtId="0" fontId="36" fillId="0" borderId="31" xfId="0" applyFont="1" applyBorder="1" applyAlignment="1">
      <alignment horizontal="justify" vertical="top" wrapText="1"/>
    </xf>
    <xf numFmtId="0" fontId="44" fillId="0" borderId="0" xfId="0" applyFont="1" applyAlignment="1">
      <alignment horizontal="justify" vertical="center" wrapText="1"/>
    </xf>
    <xf numFmtId="0" fontId="45" fillId="0" borderId="0" xfId="0" applyFont="1" applyAlignment="1">
      <alignment horizontal="justify" vertical="center" wrapText="1"/>
    </xf>
    <xf numFmtId="0" fontId="40" fillId="0" borderId="88" xfId="0" applyFont="1" applyBorder="1" applyAlignment="1">
      <alignment horizontal="justify" vertical="center" wrapText="1"/>
    </xf>
    <xf numFmtId="0" fontId="48" fillId="0" borderId="42" xfId="0" applyFont="1" applyBorder="1" applyAlignment="1">
      <alignment horizontal="left" vertical="center" wrapText="1"/>
    </xf>
    <xf numFmtId="0" fontId="48" fillId="0" borderId="63" xfId="0" applyFont="1" applyBorder="1" applyAlignment="1">
      <alignment horizontal="left" vertical="center" wrapText="1"/>
    </xf>
    <xf numFmtId="0" fontId="48" fillId="0" borderId="101" xfId="0" applyFont="1" applyBorder="1" applyAlignment="1">
      <alignment horizontal="left" vertical="center" wrapText="1"/>
    </xf>
    <xf numFmtId="0" fontId="48" fillId="0" borderId="118" xfId="0" applyFont="1" applyBorder="1" applyAlignment="1">
      <alignment horizontal="left" vertical="center" wrapText="1"/>
    </xf>
    <xf numFmtId="0" fontId="48" fillId="0" borderId="119" xfId="0" applyFont="1" applyBorder="1" applyAlignment="1">
      <alignment horizontal="left" vertical="center" wrapText="1"/>
    </xf>
    <xf numFmtId="0" fontId="48" fillId="0" borderId="120" xfId="0" applyFont="1" applyBorder="1" applyAlignment="1">
      <alignment horizontal="left" vertical="center" wrapText="1"/>
    </xf>
    <xf numFmtId="0" fontId="29" fillId="0" borderId="88" xfId="0" applyFont="1" applyBorder="1" applyAlignment="1">
      <alignment horizontal="left" vertical="center" wrapText="1"/>
    </xf>
    <xf numFmtId="0" fontId="48" fillId="0" borderId="88" xfId="0" applyFont="1" applyBorder="1" applyAlignment="1">
      <alignment horizontal="center" vertical="top" wrapText="1"/>
    </xf>
    <xf numFmtId="0" fontId="135" fillId="0" borderId="88" xfId="12" applyFont="1" applyBorder="1" applyAlignment="1">
      <alignment horizontal="center" vertical="center"/>
    </xf>
    <xf numFmtId="0" fontId="136" fillId="0" borderId="88" xfId="12" applyFont="1" applyBorder="1" applyAlignment="1">
      <alignment horizontal="center" vertical="center"/>
    </xf>
    <xf numFmtId="0" fontId="135" fillId="0" borderId="170" xfId="12" applyFont="1" applyBorder="1">
      <alignment vertical="center"/>
    </xf>
    <xf numFmtId="0" fontId="127" fillId="0" borderId="170" xfId="12" applyBorder="1">
      <alignment vertical="center"/>
    </xf>
    <xf numFmtId="0" fontId="135" fillId="0" borderId="75" xfId="12" applyFont="1" applyBorder="1">
      <alignment vertical="center"/>
    </xf>
    <xf numFmtId="0" fontId="127" fillId="0" borderId="75" xfId="12" applyBorder="1">
      <alignment vertical="center"/>
    </xf>
    <xf numFmtId="0" fontId="135" fillId="0" borderId="171" xfId="12" applyFont="1" applyBorder="1">
      <alignment vertical="center"/>
    </xf>
    <xf numFmtId="0" fontId="127" fillId="0" borderId="171" xfId="12" applyBorder="1">
      <alignment vertical="center"/>
    </xf>
    <xf numFmtId="0" fontId="127" fillId="0" borderId="88" xfId="12" applyBorder="1" applyAlignment="1">
      <alignment horizontal="center" vertical="center"/>
    </xf>
    <xf numFmtId="0" fontId="127" fillId="0" borderId="88" xfId="12" applyBorder="1">
      <alignment vertical="center"/>
    </xf>
    <xf numFmtId="0" fontId="127" fillId="0" borderId="0" xfId="12" applyAlignment="1">
      <alignment horizontal="left" vertical="center"/>
    </xf>
    <xf numFmtId="0" fontId="132" fillId="14" borderId="88" xfId="12" applyFont="1" applyFill="1" applyBorder="1" applyAlignment="1">
      <alignment horizontal="center" vertical="center"/>
    </xf>
    <xf numFmtId="0" fontId="133" fillId="14" borderId="88" xfId="12" applyFont="1" applyFill="1" applyBorder="1" applyAlignment="1">
      <alignment horizontal="center" vertical="center" wrapText="1"/>
    </xf>
    <xf numFmtId="0" fontId="133" fillId="14" borderId="88" xfId="12" applyFont="1" applyFill="1" applyBorder="1" applyAlignment="1">
      <alignment horizontal="center" vertical="center"/>
    </xf>
    <xf numFmtId="0" fontId="93" fillId="14" borderId="88" xfId="12" applyFont="1" applyFill="1" applyBorder="1" applyAlignment="1">
      <alignment horizontal="center" vertical="top" wrapText="1"/>
    </xf>
    <xf numFmtId="0" fontId="127" fillId="14" borderId="88" xfId="12" applyFill="1" applyBorder="1" applyAlignment="1">
      <alignment horizontal="center" vertical="top" wrapText="1"/>
    </xf>
    <xf numFmtId="0" fontId="127" fillId="0" borderId="88" xfId="12" applyBorder="1" applyAlignment="1">
      <alignment horizontal="center" vertical="top" wrapText="1"/>
    </xf>
    <xf numFmtId="0" fontId="93" fillId="14" borderId="88" xfId="12" applyFont="1" applyFill="1" applyBorder="1" applyAlignment="1">
      <alignment horizontal="center" vertical="center" wrapText="1"/>
    </xf>
    <xf numFmtId="0" fontId="127" fillId="13" borderId="0" xfId="12" applyFill="1" applyAlignment="1">
      <alignment horizontal="center" vertical="center"/>
    </xf>
    <xf numFmtId="0" fontId="127" fillId="0" borderId="63" xfId="12" applyBorder="1" applyAlignment="1">
      <alignment horizontal="center" vertical="center"/>
    </xf>
    <xf numFmtId="0" fontId="130" fillId="0" borderId="0" xfId="12" applyFont="1">
      <alignment vertical="center"/>
    </xf>
    <xf numFmtId="0" fontId="127" fillId="0" borderId="0" xfId="12" applyAlignment="1">
      <alignment horizontal="right" vertical="center"/>
    </xf>
    <xf numFmtId="0" fontId="127" fillId="0" borderId="0" xfId="12" applyAlignment="1">
      <alignment horizontal="center" vertical="center"/>
    </xf>
    <xf numFmtId="0" fontId="127" fillId="0" borderId="34" xfId="12" applyBorder="1" applyAlignment="1">
      <alignment horizontal="center" vertical="center"/>
    </xf>
    <xf numFmtId="0" fontId="127" fillId="0" borderId="35" xfId="12" applyBorder="1" applyAlignment="1">
      <alignment horizontal="center" vertical="center"/>
    </xf>
    <xf numFmtId="0" fontId="127" fillId="0" borderId="36" xfId="12" applyBorder="1" applyAlignment="1">
      <alignment horizontal="center" vertical="center"/>
    </xf>
    <xf numFmtId="0" fontId="127" fillId="0" borderId="42" xfId="12" applyBorder="1" applyAlignment="1">
      <alignment horizontal="center" vertical="center"/>
    </xf>
    <xf numFmtId="0" fontId="127" fillId="0" borderId="101" xfId="12" applyBorder="1" applyAlignment="1">
      <alignment horizontal="center" vertical="center"/>
    </xf>
    <xf numFmtId="0" fontId="127" fillId="0" borderId="14" xfId="12" applyBorder="1" applyAlignment="1">
      <alignment horizontal="center" vertical="center"/>
    </xf>
    <xf numFmtId="0" fontId="127" fillId="0" borderId="15" xfId="12" applyBorder="1" applyAlignment="1">
      <alignment horizontal="center" vertical="center"/>
    </xf>
    <xf numFmtId="0" fontId="127" fillId="0" borderId="32" xfId="12" applyBorder="1" applyAlignment="1">
      <alignment horizontal="center" vertical="center"/>
    </xf>
    <xf numFmtId="0" fontId="127" fillId="0" borderId="37" xfId="12" applyBorder="1" applyAlignment="1">
      <alignment horizontal="center" vertical="center"/>
    </xf>
    <xf numFmtId="0" fontId="127" fillId="0" borderId="38" xfId="12" applyBorder="1" applyAlignment="1">
      <alignment horizontal="center" vertical="center"/>
    </xf>
  </cellXfs>
  <cellStyles count="14">
    <cellStyle name="標準" xfId="0" builtinId="0"/>
    <cellStyle name="標準 10" xfId="11" xr:uid="{3094183E-6CC7-4B39-983E-7CF3265A21F6}"/>
    <cellStyle name="標準 11" xfId="6" xr:uid="{5C1908BC-9D04-4F9C-8FA3-A67EC3FF1B07}"/>
    <cellStyle name="標準 2" xfId="3" xr:uid="{D1331281-7B5F-4D7E-A3CC-64F2BBF8CBE6}"/>
    <cellStyle name="標準 2 2" xfId="13" xr:uid="{9525A969-270B-418B-BCD5-43C53C92C010}"/>
    <cellStyle name="標準 3" xfId="9" xr:uid="{65ACABC8-0303-458D-AE3E-778AE09B89C1}"/>
    <cellStyle name="標準 3 2" xfId="8" xr:uid="{9C3C66BF-ABC7-4E3C-9871-BF310E327879}"/>
    <cellStyle name="標準 6 2" xfId="10" xr:uid="{2D413E10-BF19-4D6C-BDA4-6F94B2207D8E}"/>
    <cellStyle name="標準 7 2" xfId="12" xr:uid="{8DA1B096-77BA-4F0A-A8B1-3117F80FE236}"/>
    <cellStyle name="標準 9" xfId="5" xr:uid="{3C2CCA75-7059-4C77-A540-691E30BE6CCC}"/>
    <cellStyle name="標準_Book1" xfId="2" xr:uid="{1DD7C813-C2A6-4B98-95ED-F0E70EBF5DEA}"/>
    <cellStyle name="標準_fa05工事管理基準" xfId="4" xr:uid="{A67F0680-3115-4913-9A86-8C488BA8B8E4}"/>
    <cellStyle name="標準_PLD施設工事届新書式_121116ver4" xfId="1" xr:uid="{D55DE426-03E5-4384-89B4-3F349C1504CA}"/>
    <cellStyle name="標準_工事管理板帳票類" xfId="7" xr:uid="{00DCFBBF-569F-442E-8C30-238E10753044}"/>
  </cellStyles>
  <dxfs count="277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7" tint="0.79998168889431442"/>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fgColor rgb="FFFFFF00"/>
          <bgColor rgb="FFFFFF00"/>
        </patternFill>
      </fill>
    </dxf>
    <dxf>
      <font>
        <color auto="1"/>
      </font>
      <fill>
        <patternFill>
          <fgColor theme="0"/>
        </patternFill>
      </fill>
    </dxf>
    <dxf>
      <font>
        <color rgb="FFFFFF00"/>
      </font>
      <fill>
        <patternFill>
          <bgColor rgb="FFFFFF00"/>
        </patternFill>
      </fill>
    </dxf>
    <dxf>
      <font>
        <color auto="1"/>
      </font>
      <fill>
        <patternFill>
          <bgColor theme="0"/>
        </patternFill>
      </fill>
    </dxf>
    <dxf>
      <font>
        <color auto="1"/>
      </font>
      <fill>
        <patternFill>
          <f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ont>
        <color auto="1"/>
      </font>
      <fill>
        <patternFill>
          <fgColor theme="0"/>
        </patternFill>
      </fill>
    </dxf>
    <dxf>
      <font>
        <color auto="1"/>
      </font>
      <fill>
        <patternFill>
          <f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ont>
        <color auto="1"/>
      </font>
      <fill>
        <patternFill>
          <f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ill>
        <patternFill patternType="darkGrid">
          <fgColor auto="1"/>
        </patternFill>
      </fill>
      <border>
        <left style="thin">
          <color auto="1"/>
        </left>
        <right style="thin">
          <color auto="1"/>
        </right>
        <bottom style="thin">
          <color auto="1"/>
        </bottom>
        <vertical/>
        <horizontal/>
      </border>
    </dxf>
    <dxf>
      <fill>
        <patternFill patternType="darkGrid">
          <fgColor theme="1"/>
        </patternFill>
      </fill>
      <border>
        <left style="thin">
          <color theme="1"/>
        </left>
        <right style="thin">
          <color theme="1"/>
        </right>
        <vertical/>
        <horizontal/>
      </border>
    </dxf>
    <dxf>
      <fill>
        <patternFill patternType="darkGrid">
          <fgColor auto="1"/>
        </patternFill>
      </fill>
      <border>
        <left style="thin">
          <color auto="1"/>
        </left>
        <right style="thin">
          <color auto="1"/>
        </right>
        <top style="thin">
          <color auto="1"/>
        </top>
        <vertical/>
        <horizontal/>
      </border>
    </dxf>
    <dxf>
      <font>
        <color theme="5" tint="-0.24994659260841701"/>
      </font>
      <fill>
        <patternFill>
          <bgColor theme="0"/>
        </patternFill>
      </fill>
    </dxf>
    <dxf>
      <font>
        <color theme="5" tint="-0.24994659260841701"/>
      </font>
      <fill>
        <patternFill>
          <bgColor theme="0"/>
        </patternFill>
      </fill>
    </dxf>
    <dxf>
      <font>
        <color theme="5" tint="-0.24994659260841701"/>
      </font>
      <fill>
        <patternFill patternType="none">
          <bgColor auto="1"/>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strike val="0"/>
        <color auto="1"/>
      </font>
      <fill>
        <patternFill>
          <bgColor theme="0"/>
        </patternFill>
      </fill>
    </dxf>
    <dxf>
      <font>
        <color auto="1"/>
      </font>
      <fill>
        <patternFill>
          <bgColor theme="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strike val="0"/>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color rgb="FFFF0000"/>
      </font>
    </dxf>
  </dxfs>
  <tableStyles count="0" defaultTableStyle="TableStyleMedium2" defaultPivotStyle="PivotStyleLight16"/>
  <colors>
    <mruColors>
      <color rgb="FFFFFFCC"/>
      <color rgb="FFFFCCCC"/>
      <color rgb="FF33FD33"/>
      <color rgb="FF1908FC"/>
      <color rgb="FFF739EE"/>
      <color rgb="FFB5FD33"/>
      <color rgb="FF34DF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sharedStrings" Target="sharedStrings.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theme" Target="theme/theme1.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styles" Target="styles.xml"/><Relationship Id="rId88"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microsoft.com/office/2017/06/relationships/rdRichValue" Target="richData/rdrichvalue.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6.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absoluteAnchor>
    <xdr:pos x="0" y="0"/>
    <xdr:ext cx="2725042" cy="78984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1F</a:t>
          </a:r>
          <a:r>
            <a:rPr kumimoji="1" lang="ja-JP" altLang="en-US" sz="3200"/>
            <a:t>レイアウト</a:t>
          </a:r>
        </a:p>
      </xdr:txBody>
    </xdr:sp>
    <xdr:clientData/>
  </xdr:absoluteAnchor>
  <xdr:absoluteAnchor>
    <xdr:pos x="3331411" y="492513"/>
    <xdr:ext cx="1712792" cy="921441"/>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672364" y="585091"/>
    <xdr:ext cx="13594095" cy="6086449"/>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2364" y="585091"/>
          <a:ext cx="13594095" cy="6086449"/>
        </a:xfrm>
        <a:prstGeom prst="rect">
          <a:avLst/>
        </a:prstGeom>
      </xdr:spPr>
    </xdr:pic>
    <xdr:clientData/>
  </xdr:absoluteAnchor>
  <xdr:absoluteAnchor>
    <xdr:pos x="740709" y="463555"/>
    <xdr:ext cx="14745820" cy="6349060"/>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740709"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2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2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2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2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2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2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2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2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2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2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2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2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2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2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2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2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2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2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2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2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2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2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2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2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2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2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2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2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2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2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2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2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2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2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2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2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2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2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2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2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2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2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2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2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2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2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2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2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2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2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2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2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2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2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2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2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2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2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2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2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2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2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2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2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2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2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2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2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2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2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2.xml><?xml version="1.0" encoding="utf-8"?>
<xdr:wsDr xmlns:xdr="http://schemas.openxmlformats.org/drawingml/2006/spreadsheetDrawing" xmlns:a="http://schemas.openxmlformats.org/drawingml/2006/main">
  <xdr:twoCellAnchor editAs="oneCell">
    <xdr:from>
      <xdr:col>4</xdr:col>
      <xdr:colOff>704272</xdr:colOff>
      <xdr:row>0</xdr:row>
      <xdr:rowOff>669635</xdr:rowOff>
    </xdr:from>
    <xdr:to>
      <xdr:col>21</xdr:col>
      <xdr:colOff>311726</xdr:colOff>
      <xdr:row>9</xdr:row>
      <xdr:rowOff>34635</xdr:rowOff>
    </xdr:to>
    <xdr:pic>
      <xdr:nvPicPr>
        <xdr:cNvPr id="162" name="図 161">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
        <a:stretch>
          <a:fillRect/>
        </a:stretch>
      </xdr:blipFill>
      <xdr:spPr>
        <a:xfrm>
          <a:off x="1373908" y="669635"/>
          <a:ext cx="12295909" cy="5403273"/>
        </a:xfrm>
        <a:prstGeom prst="rect">
          <a:avLst/>
        </a:prstGeom>
      </xdr:spPr>
    </xdr:pic>
    <xdr:clientData/>
  </xdr:twoCellAnchor>
  <xdr:absoluteAnchor>
    <xdr:pos x="0" y="0"/>
    <xdr:ext cx="2725042" cy="789845"/>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2F</a:t>
          </a:r>
          <a:r>
            <a:rPr kumimoji="1" lang="ja-JP" altLang="en-US" sz="3200"/>
            <a:t>レイアウト</a:t>
          </a:r>
        </a:p>
      </xdr:txBody>
    </xdr:sp>
    <xdr:clientData/>
  </xdr:absoluteAnchor>
  <xdr:absoluteAnchor>
    <xdr:pos x="3331411" y="492513"/>
    <xdr:ext cx="1712792" cy="921441"/>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775344" y="463555"/>
    <xdr:ext cx="14745820" cy="6349060"/>
    <xdr:grpSp>
      <xdr:nvGrpSpPr>
        <xdr:cNvPr id="5" name="グループ化 4">
          <a:extLst>
            <a:ext uri="{FF2B5EF4-FFF2-40B4-BE49-F238E27FC236}">
              <a16:creationId xmlns:a16="http://schemas.microsoft.com/office/drawing/2014/main" id="{00000000-0008-0000-0300-000005000000}"/>
            </a:ext>
          </a:extLst>
        </xdr:cNvPr>
        <xdr:cNvGrpSpPr/>
      </xdr:nvGrpSpPr>
      <xdr:grpSpPr>
        <a:xfrm>
          <a:off x="775344"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3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3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3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3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3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3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3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3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3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3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3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3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3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3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3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3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3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3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3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3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3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3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3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3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3.xml><?xml version="1.0" encoding="utf-8"?>
<xdr:wsDr xmlns:xdr="http://schemas.openxmlformats.org/drawingml/2006/spreadsheetDrawing" xmlns:a="http://schemas.openxmlformats.org/drawingml/2006/main">
  <xdr:twoCellAnchor editAs="absolute">
    <xdr:from>
      <xdr:col>4</xdr:col>
      <xdr:colOff>46184</xdr:colOff>
      <xdr:row>0</xdr:row>
      <xdr:rowOff>519546</xdr:rowOff>
    </xdr:from>
    <xdr:to>
      <xdr:col>22</xdr:col>
      <xdr:colOff>277279</xdr:colOff>
      <xdr:row>9</xdr:row>
      <xdr:rowOff>130598</xdr:rowOff>
    </xdr:to>
    <xdr:pic>
      <xdr:nvPicPr>
        <xdr:cNvPr id="162" name="図 161">
          <a:extLst>
            <a:ext uri="{FF2B5EF4-FFF2-40B4-BE49-F238E27FC236}">
              <a16:creationId xmlns:a16="http://schemas.microsoft.com/office/drawing/2014/main" id="{00000000-0008-0000-0400-0000A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10313" b="6248"/>
        <a:stretch/>
      </xdr:blipFill>
      <xdr:spPr>
        <a:xfrm>
          <a:off x="715820" y="519546"/>
          <a:ext cx="13577641" cy="5649325"/>
        </a:xfrm>
        <a:prstGeom prst="rect">
          <a:avLst/>
        </a:prstGeom>
      </xdr:spPr>
    </xdr:pic>
    <xdr:clientData/>
  </xdr:twoCellAnchor>
  <xdr:absoluteAnchor>
    <xdr:pos x="0" y="0"/>
    <xdr:ext cx="2725042" cy="789845"/>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3F</a:t>
          </a:r>
          <a:r>
            <a:rPr kumimoji="1" lang="ja-JP" altLang="en-US" sz="3200"/>
            <a:t>レイアウト</a:t>
          </a:r>
        </a:p>
      </xdr:txBody>
    </xdr:sp>
    <xdr:clientData/>
  </xdr:absoluteAnchor>
  <xdr:absoluteAnchor>
    <xdr:pos x="3331411" y="492513"/>
    <xdr:ext cx="1712792" cy="921441"/>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775344" y="463555"/>
    <xdr:ext cx="14745820" cy="6349060"/>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775344"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4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4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4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4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4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4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4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4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4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4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4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4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4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4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4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4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4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4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4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4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4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4.xml><?xml version="1.0" encoding="utf-8"?>
<xdr:wsDr xmlns:xdr="http://schemas.openxmlformats.org/drawingml/2006/spreadsheetDrawing" xmlns:a="http://schemas.openxmlformats.org/drawingml/2006/main">
  <xdr:twoCellAnchor editAs="oneCell">
    <xdr:from>
      <xdr:col>4</xdr:col>
      <xdr:colOff>762000</xdr:colOff>
      <xdr:row>0</xdr:row>
      <xdr:rowOff>404091</xdr:rowOff>
    </xdr:from>
    <xdr:to>
      <xdr:col>21</xdr:col>
      <xdr:colOff>219363</xdr:colOff>
      <xdr:row>8</xdr:row>
      <xdr:rowOff>161638</xdr:rowOff>
    </xdr:to>
    <xdr:pic>
      <xdr:nvPicPr>
        <xdr:cNvPr id="162" name="図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31636" y="404091"/>
          <a:ext cx="12145818" cy="5564911"/>
        </a:xfrm>
        <a:prstGeom prst="rect">
          <a:avLst/>
        </a:prstGeom>
      </xdr:spPr>
    </xdr:pic>
    <xdr:clientData/>
  </xdr:twoCellAnchor>
  <xdr:absoluteAnchor>
    <xdr:pos x="0" y="0"/>
    <xdr:ext cx="2725042" cy="789845"/>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4F</a:t>
          </a:r>
          <a:r>
            <a:rPr kumimoji="1" lang="ja-JP" altLang="en-US" sz="3200"/>
            <a:t>レイアウト</a:t>
          </a:r>
        </a:p>
      </xdr:txBody>
    </xdr:sp>
    <xdr:clientData/>
  </xdr:absoluteAnchor>
  <xdr:absoluteAnchor>
    <xdr:pos x="3331411" y="492513"/>
    <xdr:ext cx="1712792" cy="921441"/>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twoCellAnchor>
    <xdr:from>
      <xdr:col>4</xdr:col>
      <xdr:colOff>92363</xdr:colOff>
      <xdr:row>0</xdr:row>
      <xdr:rowOff>588811</xdr:rowOff>
    </xdr:from>
    <xdr:to>
      <xdr:col>24</xdr:col>
      <xdr:colOff>138540</xdr:colOff>
      <xdr:row>12</xdr:row>
      <xdr:rowOff>14939</xdr:rowOff>
    </xdr:to>
    <xdr:grpSp>
      <xdr:nvGrpSpPr>
        <xdr:cNvPr id="163" name="グループ化 162">
          <a:extLst>
            <a:ext uri="{FF2B5EF4-FFF2-40B4-BE49-F238E27FC236}">
              <a16:creationId xmlns:a16="http://schemas.microsoft.com/office/drawing/2014/main" id="{00000000-0008-0000-0500-0000A3000000}"/>
            </a:ext>
          </a:extLst>
        </xdr:cNvPr>
        <xdr:cNvGrpSpPr/>
      </xdr:nvGrpSpPr>
      <xdr:grpSpPr>
        <a:xfrm>
          <a:off x="767772" y="588811"/>
          <a:ext cx="14628092" cy="6197537"/>
          <a:chOff x="37654" y="69284"/>
          <a:chExt cx="14897167" cy="6157128"/>
        </a:xfrm>
      </xdr:grpSpPr>
      <xdr:cxnSp macro="">
        <xdr:nvCxnSpPr>
          <xdr:cNvPr id="164" name="直線コネクタ 163">
            <a:extLst>
              <a:ext uri="{FF2B5EF4-FFF2-40B4-BE49-F238E27FC236}">
                <a16:creationId xmlns:a16="http://schemas.microsoft.com/office/drawing/2014/main" id="{00000000-0008-0000-0500-0000A4000000}"/>
              </a:ext>
            </a:extLst>
          </xdr:cNvPr>
          <xdr:cNvCxnSpPr/>
        </xdr:nvCxnSpPr>
        <xdr:spPr>
          <a:xfrm flipV="1">
            <a:off x="5757980" y="283203"/>
            <a:ext cx="8264969" cy="2121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直線コネクタ 164">
            <a:extLst>
              <a:ext uri="{FF2B5EF4-FFF2-40B4-BE49-F238E27FC236}">
                <a16:creationId xmlns:a16="http://schemas.microsoft.com/office/drawing/2014/main" id="{00000000-0008-0000-0500-0000A5000000}"/>
              </a:ext>
            </a:extLst>
          </xdr:cNvPr>
          <xdr:cNvCxnSpPr/>
        </xdr:nvCxnSpPr>
        <xdr:spPr>
          <a:xfrm>
            <a:off x="154571" y="1567818"/>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直線コネクタ 165">
            <a:extLst>
              <a:ext uri="{FF2B5EF4-FFF2-40B4-BE49-F238E27FC236}">
                <a16:creationId xmlns:a16="http://schemas.microsoft.com/office/drawing/2014/main" id="{00000000-0008-0000-0500-0000A6000000}"/>
              </a:ext>
            </a:extLst>
          </xdr:cNvPr>
          <xdr:cNvCxnSpPr/>
        </xdr:nvCxnSpPr>
        <xdr:spPr>
          <a:xfrm>
            <a:off x="154571" y="2333328"/>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直線コネクタ 166">
            <a:extLst>
              <a:ext uri="{FF2B5EF4-FFF2-40B4-BE49-F238E27FC236}">
                <a16:creationId xmlns:a16="http://schemas.microsoft.com/office/drawing/2014/main" id="{00000000-0008-0000-0500-0000A7000000}"/>
              </a:ext>
            </a:extLst>
          </xdr:cNvPr>
          <xdr:cNvCxnSpPr/>
        </xdr:nvCxnSpPr>
        <xdr:spPr>
          <a:xfrm>
            <a:off x="153372" y="4752494"/>
            <a:ext cx="13817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8" name="直線コネクタ 167">
            <a:extLst>
              <a:ext uri="{FF2B5EF4-FFF2-40B4-BE49-F238E27FC236}">
                <a16:creationId xmlns:a16="http://schemas.microsoft.com/office/drawing/2014/main" id="{00000000-0008-0000-0500-0000A8000000}"/>
              </a:ext>
            </a:extLst>
          </xdr:cNvPr>
          <xdr:cNvCxnSpPr/>
        </xdr:nvCxnSpPr>
        <xdr:spPr>
          <a:xfrm>
            <a:off x="840119"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9" name="直線コネクタ 168">
            <a:extLst>
              <a:ext uri="{FF2B5EF4-FFF2-40B4-BE49-F238E27FC236}">
                <a16:creationId xmlns:a16="http://schemas.microsoft.com/office/drawing/2014/main" id="{00000000-0008-0000-0500-0000A9000000}"/>
              </a:ext>
            </a:extLst>
          </xdr:cNvPr>
          <xdr:cNvCxnSpPr/>
        </xdr:nvCxnSpPr>
        <xdr:spPr>
          <a:xfrm>
            <a:off x="1450018"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0" name="直線コネクタ 169">
            <a:extLst>
              <a:ext uri="{FF2B5EF4-FFF2-40B4-BE49-F238E27FC236}">
                <a16:creationId xmlns:a16="http://schemas.microsoft.com/office/drawing/2014/main" id="{00000000-0008-0000-0500-0000AA000000}"/>
              </a:ext>
            </a:extLst>
          </xdr:cNvPr>
          <xdr:cNvCxnSpPr/>
        </xdr:nvCxnSpPr>
        <xdr:spPr>
          <a:xfrm>
            <a:off x="2078784"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1" name="直線コネクタ 170">
            <a:extLst>
              <a:ext uri="{FF2B5EF4-FFF2-40B4-BE49-F238E27FC236}">
                <a16:creationId xmlns:a16="http://schemas.microsoft.com/office/drawing/2014/main" id="{00000000-0008-0000-0500-0000AB000000}"/>
              </a:ext>
            </a:extLst>
          </xdr:cNvPr>
          <xdr:cNvCxnSpPr/>
        </xdr:nvCxnSpPr>
        <xdr:spPr>
          <a:xfrm>
            <a:off x="2726408"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2" name="直線コネクタ 171">
            <a:extLst>
              <a:ext uri="{FF2B5EF4-FFF2-40B4-BE49-F238E27FC236}">
                <a16:creationId xmlns:a16="http://schemas.microsoft.com/office/drawing/2014/main" id="{00000000-0008-0000-0500-0000AC000000}"/>
              </a:ext>
            </a:extLst>
          </xdr:cNvPr>
          <xdr:cNvCxnSpPr/>
        </xdr:nvCxnSpPr>
        <xdr:spPr>
          <a:xfrm>
            <a:off x="3336311" y="1196868"/>
            <a:ext cx="0" cy="459915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3" name="直線コネクタ 172">
            <a:extLst>
              <a:ext uri="{FF2B5EF4-FFF2-40B4-BE49-F238E27FC236}">
                <a16:creationId xmlns:a16="http://schemas.microsoft.com/office/drawing/2014/main" id="{00000000-0008-0000-0500-0000AD000000}"/>
              </a:ext>
            </a:extLst>
          </xdr:cNvPr>
          <xdr:cNvCxnSpPr/>
        </xdr:nvCxnSpPr>
        <xdr:spPr>
          <a:xfrm>
            <a:off x="4134817"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直線コネクタ 173">
            <a:extLst>
              <a:ext uri="{FF2B5EF4-FFF2-40B4-BE49-F238E27FC236}">
                <a16:creationId xmlns:a16="http://schemas.microsoft.com/office/drawing/2014/main" id="{00000000-0008-0000-0500-0000AE000000}"/>
              </a:ext>
            </a:extLst>
          </xdr:cNvPr>
          <xdr:cNvCxnSpPr/>
        </xdr:nvCxnSpPr>
        <xdr:spPr>
          <a:xfrm>
            <a:off x="4929556"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5" name="直線コネクタ 174">
            <a:extLst>
              <a:ext uri="{FF2B5EF4-FFF2-40B4-BE49-F238E27FC236}">
                <a16:creationId xmlns:a16="http://schemas.microsoft.com/office/drawing/2014/main" id="{00000000-0008-0000-0500-0000AF000000}"/>
              </a:ext>
            </a:extLst>
          </xdr:cNvPr>
          <xdr:cNvCxnSpPr/>
        </xdr:nvCxnSpPr>
        <xdr:spPr>
          <a:xfrm>
            <a:off x="5708264"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6" name="直線コネクタ 175">
            <a:extLst>
              <a:ext uri="{FF2B5EF4-FFF2-40B4-BE49-F238E27FC236}">
                <a16:creationId xmlns:a16="http://schemas.microsoft.com/office/drawing/2014/main" id="{00000000-0008-0000-0500-0000B0000000}"/>
              </a:ext>
            </a:extLst>
          </xdr:cNvPr>
          <xdr:cNvCxnSpPr/>
        </xdr:nvCxnSpPr>
        <xdr:spPr>
          <a:xfrm>
            <a:off x="6487830" y="126057"/>
            <a:ext cx="0" cy="56699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7" name="直線コネクタ 176">
            <a:extLst>
              <a:ext uri="{FF2B5EF4-FFF2-40B4-BE49-F238E27FC236}">
                <a16:creationId xmlns:a16="http://schemas.microsoft.com/office/drawing/2014/main" id="{00000000-0008-0000-0500-0000B1000000}"/>
              </a:ext>
            </a:extLst>
          </xdr:cNvPr>
          <xdr:cNvCxnSpPr/>
        </xdr:nvCxnSpPr>
        <xdr:spPr>
          <a:xfrm>
            <a:off x="7258832" y="126057"/>
            <a:ext cx="0" cy="56699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8" name="直線コネクタ 177">
            <a:extLst>
              <a:ext uri="{FF2B5EF4-FFF2-40B4-BE49-F238E27FC236}">
                <a16:creationId xmlns:a16="http://schemas.microsoft.com/office/drawing/2014/main" id="{00000000-0008-0000-0500-0000B2000000}"/>
              </a:ext>
            </a:extLst>
          </xdr:cNvPr>
          <xdr:cNvCxnSpPr/>
        </xdr:nvCxnSpPr>
        <xdr:spPr>
          <a:xfrm>
            <a:off x="8057343" y="139598"/>
            <a:ext cx="0" cy="565642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9" name="直線コネクタ 178">
            <a:extLst>
              <a:ext uri="{FF2B5EF4-FFF2-40B4-BE49-F238E27FC236}">
                <a16:creationId xmlns:a16="http://schemas.microsoft.com/office/drawing/2014/main" id="{00000000-0008-0000-0500-0000B3000000}"/>
              </a:ext>
            </a:extLst>
          </xdr:cNvPr>
          <xdr:cNvCxnSpPr/>
        </xdr:nvCxnSpPr>
        <xdr:spPr>
          <a:xfrm>
            <a:off x="8842651"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0" name="直線コネクタ 179">
            <a:extLst>
              <a:ext uri="{FF2B5EF4-FFF2-40B4-BE49-F238E27FC236}">
                <a16:creationId xmlns:a16="http://schemas.microsoft.com/office/drawing/2014/main" id="{00000000-0008-0000-0500-0000B4000000}"/>
              </a:ext>
            </a:extLst>
          </xdr:cNvPr>
          <xdr:cNvCxnSpPr/>
        </xdr:nvCxnSpPr>
        <xdr:spPr>
          <a:xfrm>
            <a:off x="9634560"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1" name="直線コネクタ 180">
            <a:extLst>
              <a:ext uri="{FF2B5EF4-FFF2-40B4-BE49-F238E27FC236}">
                <a16:creationId xmlns:a16="http://schemas.microsoft.com/office/drawing/2014/main" id="{00000000-0008-0000-0500-0000B5000000}"/>
              </a:ext>
            </a:extLst>
          </xdr:cNvPr>
          <xdr:cNvCxnSpPr/>
        </xdr:nvCxnSpPr>
        <xdr:spPr>
          <a:xfrm>
            <a:off x="10426472"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2" name="直線コネクタ 181">
            <a:extLst>
              <a:ext uri="{FF2B5EF4-FFF2-40B4-BE49-F238E27FC236}">
                <a16:creationId xmlns:a16="http://schemas.microsoft.com/office/drawing/2014/main" id="{00000000-0008-0000-0500-0000B6000000}"/>
              </a:ext>
            </a:extLst>
          </xdr:cNvPr>
          <xdr:cNvCxnSpPr/>
        </xdr:nvCxnSpPr>
        <xdr:spPr>
          <a:xfrm>
            <a:off x="11191013" y="200537"/>
            <a:ext cx="0" cy="559548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3" name="直線コネクタ 182">
            <a:extLst>
              <a:ext uri="{FF2B5EF4-FFF2-40B4-BE49-F238E27FC236}">
                <a16:creationId xmlns:a16="http://schemas.microsoft.com/office/drawing/2014/main" id="{00000000-0008-0000-0500-0000B7000000}"/>
              </a:ext>
            </a:extLst>
          </xdr:cNvPr>
          <xdr:cNvCxnSpPr/>
        </xdr:nvCxnSpPr>
        <xdr:spPr>
          <a:xfrm>
            <a:off x="11983637" y="200537"/>
            <a:ext cx="0" cy="559548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4" name="直線コネクタ 183">
            <a:extLst>
              <a:ext uri="{FF2B5EF4-FFF2-40B4-BE49-F238E27FC236}">
                <a16:creationId xmlns:a16="http://schemas.microsoft.com/office/drawing/2014/main" id="{00000000-0008-0000-0500-0000B8000000}"/>
              </a:ext>
            </a:extLst>
          </xdr:cNvPr>
          <xdr:cNvCxnSpPr/>
        </xdr:nvCxnSpPr>
        <xdr:spPr>
          <a:xfrm>
            <a:off x="12762343" y="207308"/>
            <a:ext cx="0" cy="558871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直線コネクタ 184">
            <a:extLst>
              <a:ext uri="{FF2B5EF4-FFF2-40B4-BE49-F238E27FC236}">
                <a16:creationId xmlns:a16="http://schemas.microsoft.com/office/drawing/2014/main" id="{00000000-0008-0000-0500-0000B9000000}"/>
              </a:ext>
            </a:extLst>
          </xdr:cNvPr>
          <xdr:cNvCxnSpPr/>
        </xdr:nvCxnSpPr>
        <xdr:spPr>
          <a:xfrm flipV="1">
            <a:off x="376985" y="3896510"/>
            <a:ext cx="3731855" cy="94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86" name="テキスト ボックス 185">
            <a:extLst>
              <a:ext uri="{FF2B5EF4-FFF2-40B4-BE49-F238E27FC236}">
                <a16:creationId xmlns:a16="http://schemas.microsoft.com/office/drawing/2014/main" id="{00000000-0008-0000-0500-0000BA000000}"/>
              </a:ext>
            </a:extLst>
          </xdr:cNvPr>
          <xdr:cNvSpPr txBox="1"/>
        </xdr:nvSpPr>
        <xdr:spPr>
          <a:xfrm>
            <a:off x="606004"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187" name="テキスト ボックス 186">
            <a:extLst>
              <a:ext uri="{FF2B5EF4-FFF2-40B4-BE49-F238E27FC236}">
                <a16:creationId xmlns:a16="http://schemas.microsoft.com/office/drawing/2014/main" id="{00000000-0008-0000-0500-0000BB000000}"/>
              </a:ext>
            </a:extLst>
          </xdr:cNvPr>
          <xdr:cNvSpPr txBox="1"/>
        </xdr:nvSpPr>
        <xdr:spPr>
          <a:xfrm>
            <a:off x="1224211"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188" name="テキスト ボックス 187">
            <a:extLst>
              <a:ext uri="{FF2B5EF4-FFF2-40B4-BE49-F238E27FC236}">
                <a16:creationId xmlns:a16="http://schemas.microsoft.com/office/drawing/2014/main" id="{00000000-0008-0000-0500-0000BC000000}"/>
              </a:ext>
            </a:extLst>
          </xdr:cNvPr>
          <xdr:cNvSpPr txBox="1"/>
        </xdr:nvSpPr>
        <xdr:spPr>
          <a:xfrm>
            <a:off x="606004" y="3768679"/>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189" name="テキスト ボックス 188">
            <a:extLst>
              <a:ext uri="{FF2B5EF4-FFF2-40B4-BE49-F238E27FC236}">
                <a16:creationId xmlns:a16="http://schemas.microsoft.com/office/drawing/2014/main" id="{00000000-0008-0000-0500-0000BD000000}"/>
              </a:ext>
            </a:extLst>
          </xdr:cNvPr>
          <xdr:cNvSpPr txBox="1"/>
        </xdr:nvSpPr>
        <xdr:spPr>
          <a:xfrm>
            <a:off x="606004" y="2198358"/>
            <a:ext cx="474313" cy="25439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190" name="テキスト ボックス 189">
            <a:extLst>
              <a:ext uri="{FF2B5EF4-FFF2-40B4-BE49-F238E27FC236}">
                <a16:creationId xmlns:a16="http://schemas.microsoft.com/office/drawing/2014/main" id="{00000000-0008-0000-0500-0000BE000000}"/>
              </a:ext>
            </a:extLst>
          </xdr:cNvPr>
          <xdr:cNvSpPr txBox="1"/>
        </xdr:nvSpPr>
        <xdr:spPr>
          <a:xfrm>
            <a:off x="606004"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191" name="テキスト ボックス 190">
            <a:extLst>
              <a:ext uri="{FF2B5EF4-FFF2-40B4-BE49-F238E27FC236}">
                <a16:creationId xmlns:a16="http://schemas.microsoft.com/office/drawing/2014/main" id="{00000000-0008-0000-0500-0000BF000000}"/>
              </a:ext>
            </a:extLst>
          </xdr:cNvPr>
          <xdr:cNvSpPr txBox="1"/>
        </xdr:nvSpPr>
        <xdr:spPr>
          <a:xfrm>
            <a:off x="1843024"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192" name="テキスト ボックス 191">
            <a:extLst>
              <a:ext uri="{FF2B5EF4-FFF2-40B4-BE49-F238E27FC236}">
                <a16:creationId xmlns:a16="http://schemas.microsoft.com/office/drawing/2014/main" id="{00000000-0008-0000-0500-0000C0000000}"/>
              </a:ext>
            </a:extLst>
          </xdr:cNvPr>
          <xdr:cNvSpPr txBox="1"/>
        </xdr:nvSpPr>
        <xdr:spPr>
          <a:xfrm>
            <a:off x="2503777"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a:xfrm>
            <a:off x="3113883" y="4630858"/>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194" name="テキスト ボックス 193">
            <a:extLst>
              <a:ext uri="{FF2B5EF4-FFF2-40B4-BE49-F238E27FC236}">
                <a16:creationId xmlns:a16="http://schemas.microsoft.com/office/drawing/2014/main" id="{00000000-0008-0000-0500-0000C2000000}"/>
              </a:ext>
            </a:extLst>
          </xdr:cNvPr>
          <xdr:cNvSpPr txBox="1"/>
        </xdr:nvSpPr>
        <xdr:spPr>
          <a:xfrm>
            <a:off x="3904840"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195" name="テキスト ボックス 194">
            <a:extLst>
              <a:ext uri="{FF2B5EF4-FFF2-40B4-BE49-F238E27FC236}">
                <a16:creationId xmlns:a16="http://schemas.microsoft.com/office/drawing/2014/main" id="{00000000-0008-0000-0500-0000C3000000}"/>
              </a:ext>
            </a:extLst>
          </xdr:cNvPr>
          <xdr:cNvSpPr txBox="1"/>
        </xdr:nvSpPr>
        <xdr:spPr>
          <a:xfrm>
            <a:off x="4703331"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196" name="テキスト ボックス 195">
            <a:extLst>
              <a:ext uri="{FF2B5EF4-FFF2-40B4-BE49-F238E27FC236}">
                <a16:creationId xmlns:a16="http://schemas.microsoft.com/office/drawing/2014/main" id="{00000000-0008-0000-0500-0000C4000000}"/>
              </a:ext>
            </a:extLst>
          </xdr:cNvPr>
          <xdr:cNvSpPr txBox="1"/>
        </xdr:nvSpPr>
        <xdr:spPr>
          <a:xfrm>
            <a:off x="5474185"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197" name="テキスト ボックス 196">
            <a:extLst>
              <a:ext uri="{FF2B5EF4-FFF2-40B4-BE49-F238E27FC236}">
                <a16:creationId xmlns:a16="http://schemas.microsoft.com/office/drawing/2014/main" id="{00000000-0008-0000-0500-0000C5000000}"/>
              </a:ext>
            </a:extLst>
          </xdr:cNvPr>
          <xdr:cNvSpPr txBox="1"/>
        </xdr:nvSpPr>
        <xdr:spPr>
          <a:xfrm>
            <a:off x="6262468"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198" name="テキスト ボックス 197">
            <a:extLst>
              <a:ext uri="{FF2B5EF4-FFF2-40B4-BE49-F238E27FC236}">
                <a16:creationId xmlns:a16="http://schemas.microsoft.com/office/drawing/2014/main" id="{00000000-0008-0000-0500-0000C6000000}"/>
              </a:ext>
            </a:extLst>
          </xdr:cNvPr>
          <xdr:cNvSpPr txBox="1"/>
        </xdr:nvSpPr>
        <xdr:spPr>
          <a:xfrm>
            <a:off x="7032918"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199" name="テキスト ボックス 198">
            <a:extLst>
              <a:ext uri="{FF2B5EF4-FFF2-40B4-BE49-F238E27FC236}">
                <a16:creationId xmlns:a16="http://schemas.microsoft.com/office/drawing/2014/main" id="{00000000-0008-0000-0500-0000C7000000}"/>
              </a:ext>
            </a:extLst>
          </xdr:cNvPr>
          <xdr:cNvSpPr txBox="1"/>
        </xdr:nvSpPr>
        <xdr:spPr>
          <a:xfrm>
            <a:off x="7825247"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200" name="テキスト ボックス 199">
            <a:extLst>
              <a:ext uri="{FF2B5EF4-FFF2-40B4-BE49-F238E27FC236}">
                <a16:creationId xmlns:a16="http://schemas.microsoft.com/office/drawing/2014/main" id="{00000000-0008-0000-0500-0000C8000000}"/>
              </a:ext>
            </a:extLst>
          </xdr:cNvPr>
          <xdr:cNvSpPr txBox="1"/>
        </xdr:nvSpPr>
        <xdr:spPr>
          <a:xfrm>
            <a:off x="8614230"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500-0000C9000000}"/>
              </a:ext>
            </a:extLst>
          </xdr:cNvPr>
          <xdr:cNvSpPr txBox="1"/>
        </xdr:nvSpPr>
        <xdr:spPr>
          <a:xfrm>
            <a:off x="9410855"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202" name="テキスト ボックス 201">
            <a:extLst>
              <a:ext uri="{FF2B5EF4-FFF2-40B4-BE49-F238E27FC236}">
                <a16:creationId xmlns:a16="http://schemas.microsoft.com/office/drawing/2014/main" id="{00000000-0008-0000-0500-0000CA000000}"/>
              </a:ext>
            </a:extLst>
          </xdr:cNvPr>
          <xdr:cNvSpPr txBox="1"/>
        </xdr:nvSpPr>
        <xdr:spPr>
          <a:xfrm>
            <a:off x="10200496"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203" name="テキスト ボックス 202">
            <a:extLst>
              <a:ext uri="{FF2B5EF4-FFF2-40B4-BE49-F238E27FC236}">
                <a16:creationId xmlns:a16="http://schemas.microsoft.com/office/drawing/2014/main" id="{00000000-0008-0000-0500-0000CB000000}"/>
              </a:ext>
            </a:extLst>
          </xdr:cNvPr>
          <xdr:cNvSpPr txBox="1"/>
        </xdr:nvSpPr>
        <xdr:spPr>
          <a:xfrm>
            <a:off x="10965223" y="4630858"/>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204" name="テキスト ボックス 203">
            <a:extLst>
              <a:ext uri="{FF2B5EF4-FFF2-40B4-BE49-F238E27FC236}">
                <a16:creationId xmlns:a16="http://schemas.microsoft.com/office/drawing/2014/main" id="{00000000-0008-0000-0500-0000CC000000}"/>
              </a:ext>
            </a:extLst>
          </xdr:cNvPr>
          <xdr:cNvSpPr txBox="1"/>
        </xdr:nvSpPr>
        <xdr:spPr>
          <a:xfrm>
            <a:off x="11754809"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205" name="テキスト ボックス 204">
            <a:extLst>
              <a:ext uri="{FF2B5EF4-FFF2-40B4-BE49-F238E27FC236}">
                <a16:creationId xmlns:a16="http://schemas.microsoft.com/office/drawing/2014/main" id="{00000000-0008-0000-0500-0000CD000000}"/>
              </a:ext>
            </a:extLst>
          </xdr:cNvPr>
          <xdr:cNvSpPr txBox="1"/>
        </xdr:nvSpPr>
        <xdr:spPr>
          <a:xfrm>
            <a:off x="12533769"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206" name="テキスト ボックス 205">
            <a:extLst>
              <a:ext uri="{FF2B5EF4-FFF2-40B4-BE49-F238E27FC236}">
                <a16:creationId xmlns:a16="http://schemas.microsoft.com/office/drawing/2014/main" id="{00000000-0008-0000-0500-0000CE000000}"/>
              </a:ext>
            </a:extLst>
          </xdr:cNvPr>
          <xdr:cNvSpPr txBox="1"/>
        </xdr:nvSpPr>
        <xdr:spPr>
          <a:xfrm>
            <a:off x="3904840"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207" name="テキスト ボックス 206">
            <a:extLst>
              <a:ext uri="{FF2B5EF4-FFF2-40B4-BE49-F238E27FC236}">
                <a16:creationId xmlns:a16="http://schemas.microsoft.com/office/drawing/2014/main" id="{00000000-0008-0000-0500-0000CF000000}"/>
              </a:ext>
            </a:extLst>
          </xdr:cNvPr>
          <xdr:cNvSpPr txBox="1"/>
        </xdr:nvSpPr>
        <xdr:spPr>
          <a:xfrm>
            <a:off x="4703331"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208" name="テキスト ボックス 207">
            <a:extLst>
              <a:ext uri="{FF2B5EF4-FFF2-40B4-BE49-F238E27FC236}">
                <a16:creationId xmlns:a16="http://schemas.microsoft.com/office/drawing/2014/main" id="{00000000-0008-0000-0500-0000D0000000}"/>
              </a:ext>
            </a:extLst>
          </xdr:cNvPr>
          <xdr:cNvSpPr txBox="1"/>
        </xdr:nvSpPr>
        <xdr:spPr>
          <a:xfrm>
            <a:off x="5474185"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209" name="テキスト ボックス 208">
            <a:extLst>
              <a:ext uri="{FF2B5EF4-FFF2-40B4-BE49-F238E27FC236}">
                <a16:creationId xmlns:a16="http://schemas.microsoft.com/office/drawing/2014/main" id="{00000000-0008-0000-0500-0000D1000000}"/>
              </a:ext>
            </a:extLst>
          </xdr:cNvPr>
          <xdr:cNvSpPr txBox="1"/>
        </xdr:nvSpPr>
        <xdr:spPr>
          <a:xfrm>
            <a:off x="6262468"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210" name="テキスト ボックス 209">
            <a:extLst>
              <a:ext uri="{FF2B5EF4-FFF2-40B4-BE49-F238E27FC236}">
                <a16:creationId xmlns:a16="http://schemas.microsoft.com/office/drawing/2014/main" id="{00000000-0008-0000-0500-0000D2000000}"/>
              </a:ext>
            </a:extLst>
          </xdr:cNvPr>
          <xdr:cNvSpPr txBox="1"/>
        </xdr:nvSpPr>
        <xdr:spPr>
          <a:xfrm>
            <a:off x="7032918"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211" name="テキスト ボックス 210">
            <a:extLst>
              <a:ext uri="{FF2B5EF4-FFF2-40B4-BE49-F238E27FC236}">
                <a16:creationId xmlns:a16="http://schemas.microsoft.com/office/drawing/2014/main" id="{00000000-0008-0000-0500-0000D3000000}"/>
              </a:ext>
            </a:extLst>
          </xdr:cNvPr>
          <xdr:cNvSpPr txBox="1"/>
        </xdr:nvSpPr>
        <xdr:spPr>
          <a:xfrm>
            <a:off x="7825247"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212" name="テキスト ボックス 211">
            <a:extLst>
              <a:ext uri="{FF2B5EF4-FFF2-40B4-BE49-F238E27FC236}">
                <a16:creationId xmlns:a16="http://schemas.microsoft.com/office/drawing/2014/main" id="{00000000-0008-0000-0500-0000D4000000}"/>
              </a:ext>
            </a:extLst>
          </xdr:cNvPr>
          <xdr:cNvSpPr txBox="1"/>
        </xdr:nvSpPr>
        <xdr:spPr>
          <a:xfrm>
            <a:off x="8614230"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213" name="テキスト ボックス 212">
            <a:extLst>
              <a:ext uri="{FF2B5EF4-FFF2-40B4-BE49-F238E27FC236}">
                <a16:creationId xmlns:a16="http://schemas.microsoft.com/office/drawing/2014/main" id="{00000000-0008-0000-0500-0000D5000000}"/>
              </a:ext>
            </a:extLst>
          </xdr:cNvPr>
          <xdr:cNvSpPr txBox="1"/>
        </xdr:nvSpPr>
        <xdr:spPr>
          <a:xfrm>
            <a:off x="9410855"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214" name="テキスト ボックス 213">
            <a:extLst>
              <a:ext uri="{FF2B5EF4-FFF2-40B4-BE49-F238E27FC236}">
                <a16:creationId xmlns:a16="http://schemas.microsoft.com/office/drawing/2014/main" id="{00000000-0008-0000-0500-0000D6000000}"/>
              </a:ext>
            </a:extLst>
          </xdr:cNvPr>
          <xdr:cNvSpPr txBox="1"/>
        </xdr:nvSpPr>
        <xdr:spPr>
          <a:xfrm>
            <a:off x="10200496"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215" name="テキスト ボックス 214">
            <a:extLst>
              <a:ext uri="{FF2B5EF4-FFF2-40B4-BE49-F238E27FC236}">
                <a16:creationId xmlns:a16="http://schemas.microsoft.com/office/drawing/2014/main" id="{00000000-0008-0000-0500-0000D7000000}"/>
              </a:ext>
            </a:extLst>
          </xdr:cNvPr>
          <xdr:cNvSpPr txBox="1"/>
        </xdr:nvSpPr>
        <xdr:spPr>
          <a:xfrm>
            <a:off x="10965223" y="2200662"/>
            <a:ext cx="465536"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216" name="テキスト ボックス 215">
            <a:extLst>
              <a:ext uri="{FF2B5EF4-FFF2-40B4-BE49-F238E27FC236}">
                <a16:creationId xmlns:a16="http://schemas.microsoft.com/office/drawing/2014/main" id="{00000000-0008-0000-0500-0000D8000000}"/>
              </a:ext>
            </a:extLst>
          </xdr:cNvPr>
          <xdr:cNvSpPr txBox="1"/>
        </xdr:nvSpPr>
        <xdr:spPr>
          <a:xfrm>
            <a:off x="11754809" y="2200662"/>
            <a:ext cx="465537"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217" name="テキスト ボックス 216">
            <a:extLst>
              <a:ext uri="{FF2B5EF4-FFF2-40B4-BE49-F238E27FC236}">
                <a16:creationId xmlns:a16="http://schemas.microsoft.com/office/drawing/2014/main" id="{00000000-0008-0000-0500-0000D9000000}"/>
              </a:ext>
            </a:extLst>
          </xdr:cNvPr>
          <xdr:cNvSpPr txBox="1"/>
        </xdr:nvSpPr>
        <xdr:spPr>
          <a:xfrm>
            <a:off x="12533769" y="2200662"/>
            <a:ext cx="474313"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218" name="テキスト ボックス 217">
            <a:extLst>
              <a:ext uri="{FF2B5EF4-FFF2-40B4-BE49-F238E27FC236}">
                <a16:creationId xmlns:a16="http://schemas.microsoft.com/office/drawing/2014/main" id="{00000000-0008-0000-0500-0000DA000000}"/>
              </a:ext>
            </a:extLst>
          </xdr:cNvPr>
          <xdr:cNvSpPr txBox="1"/>
        </xdr:nvSpPr>
        <xdr:spPr>
          <a:xfrm>
            <a:off x="1224211"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219" name="テキスト ボックス 218">
            <a:extLst>
              <a:ext uri="{FF2B5EF4-FFF2-40B4-BE49-F238E27FC236}">
                <a16:creationId xmlns:a16="http://schemas.microsoft.com/office/drawing/2014/main" id="{00000000-0008-0000-0500-0000DB000000}"/>
              </a:ext>
            </a:extLst>
          </xdr:cNvPr>
          <xdr:cNvSpPr txBox="1"/>
        </xdr:nvSpPr>
        <xdr:spPr>
          <a:xfrm>
            <a:off x="1843024"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220" name="テキスト ボックス 219">
            <a:extLst>
              <a:ext uri="{FF2B5EF4-FFF2-40B4-BE49-F238E27FC236}">
                <a16:creationId xmlns:a16="http://schemas.microsoft.com/office/drawing/2014/main" id="{00000000-0008-0000-0500-0000DC000000}"/>
              </a:ext>
            </a:extLst>
          </xdr:cNvPr>
          <xdr:cNvSpPr txBox="1"/>
        </xdr:nvSpPr>
        <xdr:spPr>
          <a:xfrm>
            <a:off x="2503777"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221" name="テキスト ボックス 220">
            <a:extLst>
              <a:ext uri="{FF2B5EF4-FFF2-40B4-BE49-F238E27FC236}">
                <a16:creationId xmlns:a16="http://schemas.microsoft.com/office/drawing/2014/main" id="{00000000-0008-0000-0500-0000DD000000}"/>
              </a:ext>
            </a:extLst>
          </xdr:cNvPr>
          <xdr:cNvSpPr txBox="1"/>
        </xdr:nvSpPr>
        <xdr:spPr>
          <a:xfrm>
            <a:off x="3113883" y="1441813"/>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222" name="テキスト ボックス 221">
            <a:extLst>
              <a:ext uri="{FF2B5EF4-FFF2-40B4-BE49-F238E27FC236}">
                <a16:creationId xmlns:a16="http://schemas.microsoft.com/office/drawing/2014/main" id="{00000000-0008-0000-0500-0000DE000000}"/>
              </a:ext>
            </a:extLst>
          </xdr:cNvPr>
          <xdr:cNvSpPr txBox="1"/>
        </xdr:nvSpPr>
        <xdr:spPr>
          <a:xfrm>
            <a:off x="3904840"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223" name="テキスト ボックス 222">
            <a:extLst>
              <a:ext uri="{FF2B5EF4-FFF2-40B4-BE49-F238E27FC236}">
                <a16:creationId xmlns:a16="http://schemas.microsoft.com/office/drawing/2014/main" id="{00000000-0008-0000-0500-0000DF000000}"/>
              </a:ext>
            </a:extLst>
          </xdr:cNvPr>
          <xdr:cNvSpPr txBox="1"/>
        </xdr:nvSpPr>
        <xdr:spPr>
          <a:xfrm>
            <a:off x="4703331"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224" name="テキスト ボックス 223">
            <a:extLst>
              <a:ext uri="{FF2B5EF4-FFF2-40B4-BE49-F238E27FC236}">
                <a16:creationId xmlns:a16="http://schemas.microsoft.com/office/drawing/2014/main" id="{00000000-0008-0000-0500-0000E0000000}"/>
              </a:ext>
            </a:extLst>
          </xdr:cNvPr>
          <xdr:cNvSpPr txBox="1"/>
        </xdr:nvSpPr>
        <xdr:spPr>
          <a:xfrm>
            <a:off x="5474185"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225" name="テキスト ボックス 224">
            <a:extLst>
              <a:ext uri="{FF2B5EF4-FFF2-40B4-BE49-F238E27FC236}">
                <a16:creationId xmlns:a16="http://schemas.microsoft.com/office/drawing/2014/main" id="{00000000-0008-0000-0500-0000E1000000}"/>
              </a:ext>
            </a:extLst>
          </xdr:cNvPr>
          <xdr:cNvSpPr txBox="1"/>
        </xdr:nvSpPr>
        <xdr:spPr>
          <a:xfrm>
            <a:off x="6262468"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226" name="テキスト ボックス 225">
            <a:extLst>
              <a:ext uri="{FF2B5EF4-FFF2-40B4-BE49-F238E27FC236}">
                <a16:creationId xmlns:a16="http://schemas.microsoft.com/office/drawing/2014/main" id="{00000000-0008-0000-0500-0000E2000000}"/>
              </a:ext>
            </a:extLst>
          </xdr:cNvPr>
          <xdr:cNvSpPr txBox="1"/>
        </xdr:nvSpPr>
        <xdr:spPr>
          <a:xfrm>
            <a:off x="7032918"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500-0000E3000000}"/>
              </a:ext>
            </a:extLst>
          </xdr:cNvPr>
          <xdr:cNvSpPr txBox="1"/>
        </xdr:nvSpPr>
        <xdr:spPr>
          <a:xfrm>
            <a:off x="7825247"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228" name="テキスト ボックス 227">
            <a:extLst>
              <a:ext uri="{FF2B5EF4-FFF2-40B4-BE49-F238E27FC236}">
                <a16:creationId xmlns:a16="http://schemas.microsoft.com/office/drawing/2014/main" id="{00000000-0008-0000-0500-0000E4000000}"/>
              </a:ext>
            </a:extLst>
          </xdr:cNvPr>
          <xdr:cNvSpPr txBox="1"/>
        </xdr:nvSpPr>
        <xdr:spPr>
          <a:xfrm>
            <a:off x="8614230"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229" name="テキスト ボックス 228">
            <a:extLst>
              <a:ext uri="{FF2B5EF4-FFF2-40B4-BE49-F238E27FC236}">
                <a16:creationId xmlns:a16="http://schemas.microsoft.com/office/drawing/2014/main" id="{00000000-0008-0000-0500-0000E5000000}"/>
              </a:ext>
            </a:extLst>
          </xdr:cNvPr>
          <xdr:cNvSpPr txBox="1"/>
        </xdr:nvSpPr>
        <xdr:spPr>
          <a:xfrm>
            <a:off x="9410855"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230" name="テキスト ボックス 229">
            <a:extLst>
              <a:ext uri="{FF2B5EF4-FFF2-40B4-BE49-F238E27FC236}">
                <a16:creationId xmlns:a16="http://schemas.microsoft.com/office/drawing/2014/main" id="{00000000-0008-0000-0500-0000E6000000}"/>
              </a:ext>
            </a:extLst>
          </xdr:cNvPr>
          <xdr:cNvSpPr txBox="1"/>
        </xdr:nvSpPr>
        <xdr:spPr>
          <a:xfrm>
            <a:off x="10200496"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231" name="テキスト ボックス 230">
            <a:extLst>
              <a:ext uri="{FF2B5EF4-FFF2-40B4-BE49-F238E27FC236}">
                <a16:creationId xmlns:a16="http://schemas.microsoft.com/office/drawing/2014/main" id="{00000000-0008-0000-0500-0000E7000000}"/>
              </a:ext>
            </a:extLst>
          </xdr:cNvPr>
          <xdr:cNvSpPr txBox="1"/>
        </xdr:nvSpPr>
        <xdr:spPr>
          <a:xfrm>
            <a:off x="10965223" y="1441813"/>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232" name="テキスト ボックス 231">
            <a:extLst>
              <a:ext uri="{FF2B5EF4-FFF2-40B4-BE49-F238E27FC236}">
                <a16:creationId xmlns:a16="http://schemas.microsoft.com/office/drawing/2014/main" id="{00000000-0008-0000-0500-0000E8000000}"/>
              </a:ext>
            </a:extLst>
          </xdr:cNvPr>
          <xdr:cNvSpPr txBox="1"/>
        </xdr:nvSpPr>
        <xdr:spPr>
          <a:xfrm>
            <a:off x="11754809" y="1441813"/>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233" name="テキスト ボックス 232">
            <a:extLst>
              <a:ext uri="{FF2B5EF4-FFF2-40B4-BE49-F238E27FC236}">
                <a16:creationId xmlns:a16="http://schemas.microsoft.com/office/drawing/2014/main" id="{00000000-0008-0000-0500-0000E9000000}"/>
              </a:ext>
            </a:extLst>
          </xdr:cNvPr>
          <xdr:cNvSpPr txBox="1"/>
        </xdr:nvSpPr>
        <xdr:spPr>
          <a:xfrm>
            <a:off x="12533769"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234" name="テキスト ボックス 233">
            <a:extLst>
              <a:ext uri="{FF2B5EF4-FFF2-40B4-BE49-F238E27FC236}">
                <a16:creationId xmlns:a16="http://schemas.microsoft.com/office/drawing/2014/main" id="{00000000-0008-0000-0500-0000EA000000}"/>
              </a:ext>
            </a:extLst>
          </xdr:cNvPr>
          <xdr:cNvSpPr txBox="1"/>
        </xdr:nvSpPr>
        <xdr:spPr>
          <a:xfrm>
            <a:off x="6262468"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235" name="テキスト ボックス 234">
            <a:extLst>
              <a:ext uri="{FF2B5EF4-FFF2-40B4-BE49-F238E27FC236}">
                <a16:creationId xmlns:a16="http://schemas.microsoft.com/office/drawing/2014/main" id="{00000000-0008-0000-0500-0000EB000000}"/>
              </a:ext>
            </a:extLst>
          </xdr:cNvPr>
          <xdr:cNvSpPr txBox="1"/>
        </xdr:nvSpPr>
        <xdr:spPr>
          <a:xfrm>
            <a:off x="7032918"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236" name="テキスト ボックス 235">
            <a:extLst>
              <a:ext uri="{FF2B5EF4-FFF2-40B4-BE49-F238E27FC236}">
                <a16:creationId xmlns:a16="http://schemas.microsoft.com/office/drawing/2014/main" id="{00000000-0008-0000-0500-0000EC000000}"/>
              </a:ext>
            </a:extLst>
          </xdr:cNvPr>
          <xdr:cNvSpPr txBox="1"/>
        </xdr:nvSpPr>
        <xdr:spPr>
          <a:xfrm>
            <a:off x="7825247"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237" name="テキスト ボックス 236">
            <a:extLst>
              <a:ext uri="{FF2B5EF4-FFF2-40B4-BE49-F238E27FC236}">
                <a16:creationId xmlns:a16="http://schemas.microsoft.com/office/drawing/2014/main" id="{00000000-0008-0000-0500-0000ED000000}"/>
              </a:ext>
            </a:extLst>
          </xdr:cNvPr>
          <xdr:cNvSpPr txBox="1"/>
        </xdr:nvSpPr>
        <xdr:spPr>
          <a:xfrm>
            <a:off x="8614230"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238" name="テキスト ボックス 237">
            <a:extLst>
              <a:ext uri="{FF2B5EF4-FFF2-40B4-BE49-F238E27FC236}">
                <a16:creationId xmlns:a16="http://schemas.microsoft.com/office/drawing/2014/main" id="{00000000-0008-0000-0500-0000EE000000}"/>
              </a:ext>
            </a:extLst>
          </xdr:cNvPr>
          <xdr:cNvSpPr txBox="1"/>
        </xdr:nvSpPr>
        <xdr:spPr>
          <a:xfrm>
            <a:off x="9410855"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239" name="テキスト ボックス 238">
            <a:extLst>
              <a:ext uri="{FF2B5EF4-FFF2-40B4-BE49-F238E27FC236}">
                <a16:creationId xmlns:a16="http://schemas.microsoft.com/office/drawing/2014/main" id="{00000000-0008-0000-0500-0000EF000000}"/>
              </a:ext>
            </a:extLst>
          </xdr:cNvPr>
          <xdr:cNvSpPr txBox="1"/>
        </xdr:nvSpPr>
        <xdr:spPr>
          <a:xfrm>
            <a:off x="10200496"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240" name="テキスト ボックス 239">
            <a:extLst>
              <a:ext uri="{FF2B5EF4-FFF2-40B4-BE49-F238E27FC236}">
                <a16:creationId xmlns:a16="http://schemas.microsoft.com/office/drawing/2014/main" id="{00000000-0008-0000-0500-0000F0000000}"/>
              </a:ext>
            </a:extLst>
          </xdr:cNvPr>
          <xdr:cNvSpPr txBox="1"/>
        </xdr:nvSpPr>
        <xdr:spPr>
          <a:xfrm>
            <a:off x="10965223" y="168314"/>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241" name="テキスト ボックス 240">
            <a:extLst>
              <a:ext uri="{FF2B5EF4-FFF2-40B4-BE49-F238E27FC236}">
                <a16:creationId xmlns:a16="http://schemas.microsoft.com/office/drawing/2014/main" id="{00000000-0008-0000-0500-0000F1000000}"/>
              </a:ext>
            </a:extLst>
          </xdr:cNvPr>
          <xdr:cNvSpPr txBox="1"/>
        </xdr:nvSpPr>
        <xdr:spPr>
          <a:xfrm>
            <a:off x="11754809"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242" name="テキスト ボックス 241">
            <a:extLst>
              <a:ext uri="{FF2B5EF4-FFF2-40B4-BE49-F238E27FC236}">
                <a16:creationId xmlns:a16="http://schemas.microsoft.com/office/drawing/2014/main" id="{00000000-0008-0000-0500-0000F2000000}"/>
              </a:ext>
            </a:extLst>
          </xdr:cNvPr>
          <xdr:cNvSpPr txBox="1"/>
        </xdr:nvSpPr>
        <xdr:spPr>
          <a:xfrm>
            <a:off x="12533769"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243" name="テキスト ボックス 242">
            <a:extLst>
              <a:ext uri="{FF2B5EF4-FFF2-40B4-BE49-F238E27FC236}">
                <a16:creationId xmlns:a16="http://schemas.microsoft.com/office/drawing/2014/main" id="{00000000-0008-0000-0500-0000F3000000}"/>
              </a:ext>
            </a:extLst>
          </xdr:cNvPr>
          <xdr:cNvSpPr txBox="1"/>
        </xdr:nvSpPr>
        <xdr:spPr>
          <a:xfrm>
            <a:off x="100066" y="4492626"/>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244" name="テキスト ボックス 243">
            <a:extLst>
              <a:ext uri="{FF2B5EF4-FFF2-40B4-BE49-F238E27FC236}">
                <a16:creationId xmlns:a16="http://schemas.microsoft.com/office/drawing/2014/main" id="{00000000-0008-0000-0500-0000F4000000}"/>
              </a:ext>
            </a:extLst>
          </xdr:cNvPr>
          <xdr:cNvSpPr txBox="1"/>
        </xdr:nvSpPr>
        <xdr:spPr>
          <a:xfrm>
            <a:off x="100066" y="3674686"/>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245" name="テキスト ボックス 244">
            <a:extLst>
              <a:ext uri="{FF2B5EF4-FFF2-40B4-BE49-F238E27FC236}">
                <a16:creationId xmlns:a16="http://schemas.microsoft.com/office/drawing/2014/main" id="{00000000-0008-0000-0500-0000F5000000}"/>
              </a:ext>
            </a:extLst>
          </xdr:cNvPr>
          <xdr:cNvSpPr txBox="1"/>
        </xdr:nvSpPr>
        <xdr:spPr>
          <a:xfrm>
            <a:off x="100066" y="2053126"/>
            <a:ext cx="289440"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246" name="テキスト ボックス 245">
            <a:extLst>
              <a:ext uri="{FF2B5EF4-FFF2-40B4-BE49-F238E27FC236}">
                <a16:creationId xmlns:a16="http://schemas.microsoft.com/office/drawing/2014/main" id="{00000000-0008-0000-0500-0000F6000000}"/>
              </a:ext>
            </a:extLst>
          </xdr:cNvPr>
          <xdr:cNvSpPr txBox="1"/>
        </xdr:nvSpPr>
        <xdr:spPr>
          <a:xfrm>
            <a:off x="5712697" y="69284"/>
            <a:ext cx="262074"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247" name="テキスト ボックス 246">
            <a:extLst>
              <a:ext uri="{FF2B5EF4-FFF2-40B4-BE49-F238E27FC236}">
                <a16:creationId xmlns:a16="http://schemas.microsoft.com/office/drawing/2014/main" id="{00000000-0008-0000-0500-0000F7000000}"/>
              </a:ext>
            </a:extLst>
          </xdr:cNvPr>
          <xdr:cNvSpPr txBox="1"/>
        </xdr:nvSpPr>
        <xdr:spPr>
          <a:xfrm>
            <a:off x="621214"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248" name="テキスト ボックス 247">
            <a:extLst>
              <a:ext uri="{FF2B5EF4-FFF2-40B4-BE49-F238E27FC236}">
                <a16:creationId xmlns:a16="http://schemas.microsoft.com/office/drawing/2014/main" id="{00000000-0008-0000-0500-0000F8000000}"/>
              </a:ext>
            </a:extLst>
          </xdr:cNvPr>
          <xdr:cNvSpPr txBox="1"/>
        </xdr:nvSpPr>
        <xdr:spPr>
          <a:xfrm>
            <a:off x="1260481"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249" name="テキスト ボックス 248">
            <a:extLst>
              <a:ext uri="{FF2B5EF4-FFF2-40B4-BE49-F238E27FC236}">
                <a16:creationId xmlns:a16="http://schemas.microsoft.com/office/drawing/2014/main" id="{00000000-0008-0000-0500-0000F9000000}"/>
              </a:ext>
            </a:extLst>
          </xdr:cNvPr>
          <xdr:cNvSpPr txBox="1"/>
        </xdr:nvSpPr>
        <xdr:spPr>
          <a:xfrm>
            <a:off x="1870537"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250" name="テキスト ボックス 249">
            <a:extLst>
              <a:ext uri="{FF2B5EF4-FFF2-40B4-BE49-F238E27FC236}">
                <a16:creationId xmlns:a16="http://schemas.microsoft.com/office/drawing/2014/main" id="{00000000-0008-0000-0500-0000FA000000}"/>
              </a:ext>
            </a:extLst>
          </xdr:cNvPr>
          <xdr:cNvSpPr txBox="1"/>
        </xdr:nvSpPr>
        <xdr:spPr>
          <a:xfrm>
            <a:off x="2541705"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251" name="テキスト ボックス 250">
            <a:extLst>
              <a:ext uri="{FF2B5EF4-FFF2-40B4-BE49-F238E27FC236}">
                <a16:creationId xmlns:a16="http://schemas.microsoft.com/office/drawing/2014/main" id="{00000000-0008-0000-0500-0000FB000000}"/>
              </a:ext>
            </a:extLst>
          </xdr:cNvPr>
          <xdr:cNvSpPr txBox="1"/>
        </xdr:nvSpPr>
        <xdr:spPr>
          <a:xfrm>
            <a:off x="3140277"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252" name="テキスト ボックス 251">
            <a:extLst>
              <a:ext uri="{FF2B5EF4-FFF2-40B4-BE49-F238E27FC236}">
                <a16:creationId xmlns:a16="http://schemas.microsoft.com/office/drawing/2014/main" id="{00000000-0008-0000-0500-0000FC000000}"/>
              </a:ext>
            </a:extLst>
          </xdr:cNvPr>
          <xdr:cNvSpPr txBox="1"/>
        </xdr:nvSpPr>
        <xdr:spPr>
          <a:xfrm>
            <a:off x="3951405"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253" name="テキスト ボックス 252">
            <a:extLst>
              <a:ext uri="{FF2B5EF4-FFF2-40B4-BE49-F238E27FC236}">
                <a16:creationId xmlns:a16="http://schemas.microsoft.com/office/drawing/2014/main" id="{00000000-0008-0000-0500-0000FD000000}"/>
              </a:ext>
            </a:extLst>
          </xdr:cNvPr>
          <xdr:cNvSpPr txBox="1"/>
        </xdr:nvSpPr>
        <xdr:spPr>
          <a:xfrm>
            <a:off x="4737171"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254" name="テキスト ボックス 253">
            <a:extLst>
              <a:ext uri="{FF2B5EF4-FFF2-40B4-BE49-F238E27FC236}">
                <a16:creationId xmlns:a16="http://schemas.microsoft.com/office/drawing/2014/main" id="{00000000-0008-0000-0500-0000FE000000}"/>
              </a:ext>
            </a:extLst>
          </xdr:cNvPr>
          <xdr:cNvSpPr txBox="1"/>
        </xdr:nvSpPr>
        <xdr:spPr>
          <a:xfrm>
            <a:off x="5507726"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255" name="テキスト ボックス 254">
            <a:extLst>
              <a:ext uri="{FF2B5EF4-FFF2-40B4-BE49-F238E27FC236}">
                <a16:creationId xmlns:a16="http://schemas.microsoft.com/office/drawing/2014/main" id="{00000000-0008-0000-0500-0000FF000000}"/>
              </a:ext>
            </a:extLst>
          </xdr:cNvPr>
          <xdr:cNvSpPr txBox="1"/>
        </xdr:nvSpPr>
        <xdr:spPr>
          <a:xfrm>
            <a:off x="6352316"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256" name="テキスト ボックス 255">
            <a:extLst>
              <a:ext uri="{FF2B5EF4-FFF2-40B4-BE49-F238E27FC236}">
                <a16:creationId xmlns:a16="http://schemas.microsoft.com/office/drawing/2014/main" id="{00000000-0008-0000-0500-000000010000}"/>
              </a:ext>
            </a:extLst>
          </xdr:cNvPr>
          <xdr:cNvSpPr txBox="1"/>
        </xdr:nvSpPr>
        <xdr:spPr>
          <a:xfrm>
            <a:off x="7088400" y="5660265"/>
            <a:ext cx="585277"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257" name="テキスト ボックス 256">
            <a:extLst>
              <a:ext uri="{FF2B5EF4-FFF2-40B4-BE49-F238E27FC236}">
                <a16:creationId xmlns:a16="http://schemas.microsoft.com/office/drawing/2014/main" id="{00000000-0008-0000-0500-000001010000}"/>
              </a:ext>
            </a:extLst>
          </xdr:cNvPr>
          <xdr:cNvSpPr txBox="1"/>
        </xdr:nvSpPr>
        <xdr:spPr>
          <a:xfrm>
            <a:off x="7882104"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258" name="テキスト ボックス 257">
            <a:extLst>
              <a:ext uri="{FF2B5EF4-FFF2-40B4-BE49-F238E27FC236}">
                <a16:creationId xmlns:a16="http://schemas.microsoft.com/office/drawing/2014/main" id="{00000000-0008-0000-0500-000002010000}"/>
              </a:ext>
            </a:extLst>
          </xdr:cNvPr>
          <xdr:cNvSpPr txBox="1"/>
        </xdr:nvSpPr>
        <xdr:spPr>
          <a:xfrm>
            <a:off x="8677219" y="5660265"/>
            <a:ext cx="584588"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259" name="テキスト ボックス 258">
            <a:extLst>
              <a:ext uri="{FF2B5EF4-FFF2-40B4-BE49-F238E27FC236}">
                <a16:creationId xmlns:a16="http://schemas.microsoft.com/office/drawing/2014/main" id="{00000000-0008-0000-0500-000003010000}"/>
              </a:ext>
            </a:extLst>
          </xdr:cNvPr>
          <xdr:cNvSpPr txBox="1"/>
        </xdr:nvSpPr>
        <xdr:spPr>
          <a:xfrm>
            <a:off x="9372622" y="5660265"/>
            <a:ext cx="585277"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260" name="テキスト ボックス 259">
            <a:extLst>
              <a:ext uri="{FF2B5EF4-FFF2-40B4-BE49-F238E27FC236}">
                <a16:creationId xmlns:a16="http://schemas.microsoft.com/office/drawing/2014/main" id="{00000000-0008-0000-0500-000004010000}"/>
              </a:ext>
            </a:extLst>
          </xdr:cNvPr>
          <xdr:cNvSpPr txBox="1"/>
        </xdr:nvSpPr>
        <xdr:spPr>
          <a:xfrm>
            <a:off x="10220607"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261" name="テキスト ボックス 260">
            <a:extLst>
              <a:ext uri="{FF2B5EF4-FFF2-40B4-BE49-F238E27FC236}">
                <a16:creationId xmlns:a16="http://schemas.microsoft.com/office/drawing/2014/main" id="{00000000-0008-0000-0500-000005010000}"/>
              </a:ext>
            </a:extLst>
          </xdr:cNvPr>
          <xdr:cNvSpPr txBox="1"/>
        </xdr:nvSpPr>
        <xdr:spPr>
          <a:xfrm>
            <a:off x="10983658" y="5660265"/>
            <a:ext cx="585275"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262" name="テキスト ボックス 261">
            <a:extLst>
              <a:ext uri="{FF2B5EF4-FFF2-40B4-BE49-F238E27FC236}">
                <a16:creationId xmlns:a16="http://schemas.microsoft.com/office/drawing/2014/main" id="{00000000-0008-0000-0500-000006010000}"/>
              </a:ext>
            </a:extLst>
          </xdr:cNvPr>
          <xdr:cNvSpPr txBox="1"/>
        </xdr:nvSpPr>
        <xdr:spPr>
          <a:xfrm>
            <a:off x="11803654"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263" name="テキスト ボックス 262">
            <a:extLst>
              <a:ext uri="{FF2B5EF4-FFF2-40B4-BE49-F238E27FC236}">
                <a16:creationId xmlns:a16="http://schemas.microsoft.com/office/drawing/2014/main" id="{00000000-0008-0000-0500-000007010000}"/>
              </a:ext>
            </a:extLst>
          </xdr:cNvPr>
          <xdr:cNvSpPr txBox="1"/>
        </xdr:nvSpPr>
        <xdr:spPr>
          <a:xfrm>
            <a:off x="12558990"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264" name="テキスト ボックス 263">
            <a:extLst>
              <a:ext uri="{FF2B5EF4-FFF2-40B4-BE49-F238E27FC236}">
                <a16:creationId xmlns:a16="http://schemas.microsoft.com/office/drawing/2014/main" id="{00000000-0008-0000-0500-000008010000}"/>
              </a:ext>
            </a:extLst>
          </xdr:cNvPr>
          <xdr:cNvSpPr txBox="1"/>
        </xdr:nvSpPr>
        <xdr:spPr>
          <a:xfrm>
            <a:off x="37654" y="4955146"/>
            <a:ext cx="414263" cy="582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266" name="直線コネクタ 265">
            <a:extLst>
              <a:ext uri="{FF2B5EF4-FFF2-40B4-BE49-F238E27FC236}">
                <a16:creationId xmlns:a16="http://schemas.microsoft.com/office/drawing/2014/main" id="{00000000-0008-0000-0500-00000A010000}"/>
              </a:ext>
            </a:extLst>
          </xdr:cNvPr>
          <xdr:cNvCxnSpPr/>
        </xdr:nvCxnSpPr>
        <xdr:spPr>
          <a:xfrm>
            <a:off x="434898" y="5257087"/>
            <a:ext cx="1356661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直線コネクタ 266">
            <a:extLst>
              <a:ext uri="{FF2B5EF4-FFF2-40B4-BE49-F238E27FC236}">
                <a16:creationId xmlns:a16="http://schemas.microsoft.com/office/drawing/2014/main" id="{00000000-0008-0000-0500-00000B010000}"/>
              </a:ext>
            </a:extLst>
          </xdr:cNvPr>
          <xdr:cNvCxnSpPr/>
        </xdr:nvCxnSpPr>
        <xdr:spPr>
          <a:xfrm>
            <a:off x="393147" y="3567660"/>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68" name="テキスト ボックス 267">
            <a:extLst>
              <a:ext uri="{FF2B5EF4-FFF2-40B4-BE49-F238E27FC236}">
                <a16:creationId xmlns:a16="http://schemas.microsoft.com/office/drawing/2014/main" id="{00000000-0008-0000-0500-00000C010000}"/>
              </a:ext>
            </a:extLst>
          </xdr:cNvPr>
          <xdr:cNvSpPr txBox="1"/>
        </xdr:nvSpPr>
        <xdr:spPr>
          <a:xfrm>
            <a:off x="90516" y="3314125"/>
            <a:ext cx="308540" cy="4708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269" name="テキスト ボックス 268">
            <a:extLst>
              <a:ext uri="{FF2B5EF4-FFF2-40B4-BE49-F238E27FC236}">
                <a16:creationId xmlns:a16="http://schemas.microsoft.com/office/drawing/2014/main" id="{00000000-0008-0000-0500-00000D010000}"/>
              </a:ext>
            </a:extLst>
          </xdr:cNvPr>
          <xdr:cNvSpPr txBox="1"/>
        </xdr:nvSpPr>
        <xdr:spPr>
          <a:xfrm>
            <a:off x="3904840"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270" name="テキスト ボックス 269">
            <a:extLst>
              <a:ext uri="{FF2B5EF4-FFF2-40B4-BE49-F238E27FC236}">
                <a16:creationId xmlns:a16="http://schemas.microsoft.com/office/drawing/2014/main" id="{00000000-0008-0000-0500-00000E010000}"/>
              </a:ext>
            </a:extLst>
          </xdr:cNvPr>
          <xdr:cNvSpPr txBox="1"/>
        </xdr:nvSpPr>
        <xdr:spPr>
          <a:xfrm>
            <a:off x="4703331"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271" name="テキスト ボックス 270">
            <a:extLst>
              <a:ext uri="{FF2B5EF4-FFF2-40B4-BE49-F238E27FC236}">
                <a16:creationId xmlns:a16="http://schemas.microsoft.com/office/drawing/2014/main" id="{00000000-0008-0000-0500-00000F010000}"/>
              </a:ext>
            </a:extLst>
          </xdr:cNvPr>
          <xdr:cNvSpPr txBox="1"/>
        </xdr:nvSpPr>
        <xdr:spPr>
          <a:xfrm>
            <a:off x="6262468"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272" name="テキスト ボックス 271">
            <a:extLst>
              <a:ext uri="{FF2B5EF4-FFF2-40B4-BE49-F238E27FC236}">
                <a16:creationId xmlns:a16="http://schemas.microsoft.com/office/drawing/2014/main" id="{00000000-0008-0000-0500-000010010000}"/>
              </a:ext>
            </a:extLst>
          </xdr:cNvPr>
          <xdr:cNvSpPr txBox="1"/>
        </xdr:nvSpPr>
        <xdr:spPr>
          <a:xfrm>
            <a:off x="5474185"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273" name="テキスト ボックス 272">
            <a:extLst>
              <a:ext uri="{FF2B5EF4-FFF2-40B4-BE49-F238E27FC236}">
                <a16:creationId xmlns:a16="http://schemas.microsoft.com/office/drawing/2014/main" id="{00000000-0008-0000-0500-000011010000}"/>
              </a:ext>
            </a:extLst>
          </xdr:cNvPr>
          <xdr:cNvSpPr txBox="1"/>
        </xdr:nvSpPr>
        <xdr:spPr>
          <a:xfrm>
            <a:off x="7032918"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274" name="テキスト ボックス 273">
            <a:extLst>
              <a:ext uri="{FF2B5EF4-FFF2-40B4-BE49-F238E27FC236}">
                <a16:creationId xmlns:a16="http://schemas.microsoft.com/office/drawing/2014/main" id="{00000000-0008-0000-0500-000012010000}"/>
              </a:ext>
            </a:extLst>
          </xdr:cNvPr>
          <xdr:cNvSpPr txBox="1"/>
        </xdr:nvSpPr>
        <xdr:spPr>
          <a:xfrm>
            <a:off x="8614230"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275" name="テキスト ボックス 274">
            <a:extLst>
              <a:ext uri="{FF2B5EF4-FFF2-40B4-BE49-F238E27FC236}">
                <a16:creationId xmlns:a16="http://schemas.microsoft.com/office/drawing/2014/main" id="{00000000-0008-0000-0500-000013010000}"/>
              </a:ext>
            </a:extLst>
          </xdr:cNvPr>
          <xdr:cNvSpPr txBox="1"/>
        </xdr:nvSpPr>
        <xdr:spPr>
          <a:xfrm>
            <a:off x="7825247"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276" name="テキスト ボックス 275">
            <a:extLst>
              <a:ext uri="{FF2B5EF4-FFF2-40B4-BE49-F238E27FC236}">
                <a16:creationId xmlns:a16="http://schemas.microsoft.com/office/drawing/2014/main" id="{00000000-0008-0000-0500-000014010000}"/>
              </a:ext>
            </a:extLst>
          </xdr:cNvPr>
          <xdr:cNvSpPr txBox="1"/>
        </xdr:nvSpPr>
        <xdr:spPr>
          <a:xfrm>
            <a:off x="10965223" y="3446687"/>
            <a:ext cx="465536"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277" name="テキスト ボックス 276">
            <a:extLst>
              <a:ext uri="{FF2B5EF4-FFF2-40B4-BE49-F238E27FC236}">
                <a16:creationId xmlns:a16="http://schemas.microsoft.com/office/drawing/2014/main" id="{00000000-0008-0000-0500-000015010000}"/>
              </a:ext>
            </a:extLst>
          </xdr:cNvPr>
          <xdr:cNvSpPr txBox="1"/>
        </xdr:nvSpPr>
        <xdr:spPr>
          <a:xfrm>
            <a:off x="10200496"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278" name="テキスト ボックス 277">
            <a:extLst>
              <a:ext uri="{FF2B5EF4-FFF2-40B4-BE49-F238E27FC236}">
                <a16:creationId xmlns:a16="http://schemas.microsoft.com/office/drawing/2014/main" id="{00000000-0008-0000-0500-000016010000}"/>
              </a:ext>
            </a:extLst>
          </xdr:cNvPr>
          <xdr:cNvSpPr txBox="1"/>
        </xdr:nvSpPr>
        <xdr:spPr>
          <a:xfrm>
            <a:off x="9410855"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279" name="テキスト ボックス 278">
            <a:extLst>
              <a:ext uri="{FF2B5EF4-FFF2-40B4-BE49-F238E27FC236}">
                <a16:creationId xmlns:a16="http://schemas.microsoft.com/office/drawing/2014/main" id="{00000000-0008-0000-0500-000017010000}"/>
              </a:ext>
            </a:extLst>
          </xdr:cNvPr>
          <xdr:cNvSpPr txBox="1"/>
        </xdr:nvSpPr>
        <xdr:spPr>
          <a:xfrm>
            <a:off x="12533769"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280" name="テキスト ボックス 279">
            <a:extLst>
              <a:ext uri="{FF2B5EF4-FFF2-40B4-BE49-F238E27FC236}">
                <a16:creationId xmlns:a16="http://schemas.microsoft.com/office/drawing/2014/main" id="{00000000-0008-0000-0500-000018010000}"/>
              </a:ext>
            </a:extLst>
          </xdr:cNvPr>
          <xdr:cNvSpPr txBox="1"/>
        </xdr:nvSpPr>
        <xdr:spPr>
          <a:xfrm>
            <a:off x="11754809"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281" name="直線コネクタ 280">
            <a:extLst>
              <a:ext uri="{FF2B5EF4-FFF2-40B4-BE49-F238E27FC236}">
                <a16:creationId xmlns:a16="http://schemas.microsoft.com/office/drawing/2014/main" id="{00000000-0008-0000-0500-000019010000}"/>
              </a:ext>
            </a:extLst>
          </xdr:cNvPr>
          <xdr:cNvCxnSpPr/>
        </xdr:nvCxnSpPr>
        <xdr:spPr>
          <a:xfrm flipV="1">
            <a:off x="415560" y="2990673"/>
            <a:ext cx="3731855" cy="94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テキスト ボックス 281">
            <a:extLst>
              <a:ext uri="{FF2B5EF4-FFF2-40B4-BE49-F238E27FC236}">
                <a16:creationId xmlns:a16="http://schemas.microsoft.com/office/drawing/2014/main" id="{00000000-0008-0000-0500-00001A010000}"/>
              </a:ext>
            </a:extLst>
          </xdr:cNvPr>
          <xdr:cNvSpPr txBox="1"/>
        </xdr:nvSpPr>
        <xdr:spPr>
          <a:xfrm>
            <a:off x="606004"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283" name="テキスト ボックス 282">
            <a:extLst>
              <a:ext uri="{FF2B5EF4-FFF2-40B4-BE49-F238E27FC236}">
                <a16:creationId xmlns:a16="http://schemas.microsoft.com/office/drawing/2014/main" id="{00000000-0008-0000-0500-00001B010000}"/>
              </a:ext>
            </a:extLst>
          </xdr:cNvPr>
          <xdr:cNvSpPr txBox="1"/>
        </xdr:nvSpPr>
        <xdr:spPr>
          <a:xfrm>
            <a:off x="1224211" y="2892030"/>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284" name="テキスト ボックス 283">
            <a:extLst>
              <a:ext uri="{FF2B5EF4-FFF2-40B4-BE49-F238E27FC236}">
                <a16:creationId xmlns:a16="http://schemas.microsoft.com/office/drawing/2014/main" id="{00000000-0008-0000-0500-00001C010000}"/>
              </a:ext>
            </a:extLst>
          </xdr:cNvPr>
          <xdr:cNvSpPr txBox="1"/>
        </xdr:nvSpPr>
        <xdr:spPr>
          <a:xfrm>
            <a:off x="1843024"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285" name="テキスト ボックス 284">
            <a:extLst>
              <a:ext uri="{FF2B5EF4-FFF2-40B4-BE49-F238E27FC236}">
                <a16:creationId xmlns:a16="http://schemas.microsoft.com/office/drawing/2014/main" id="{00000000-0008-0000-0500-00001D010000}"/>
              </a:ext>
            </a:extLst>
          </xdr:cNvPr>
          <xdr:cNvSpPr txBox="1"/>
        </xdr:nvSpPr>
        <xdr:spPr>
          <a:xfrm>
            <a:off x="2503777"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286" name="テキスト ボックス 285">
            <a:extLst>
              <a:ext uri="{FF2B5EF4-FFF2-40B4-BE49-F238E27FC236}">
                <a16:creationId xmlns:a16="http://schemas.microsoft.com/office/drawing/2014/main" id="{00000000-0008-0000-0500-00001E010000}"/>
              </a:ext>
            </a:extLst>
          </xdr:cNvPr>
          <xdr:cNvSpPr txBox="1"/>
        </xdr:nvSpPr>
        <xdr:spPr>
          <a:xfrm>
            <a:off x="3113883" y="2884626"/>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287" name="テキスト ボックス 286">
            <a:extLst>
              <a:ext uri="{FF2B5EF4-FFF2-40B4-BE49-F238E27FC236}">
                <a16:creationId xmlns:a16="http://schemas.microsoft.com/office/drawing/2014/main" id="{00000000-0008-0000-0500-00001F010000}"/>
              </a:ext>
            </a:extLst>
          </xdr:cNvPr>
          <xdr:cNvSpPr txBox="1"/>
        </xdr:nvSpPr>
        <xdr:spPr>
          <a:xfrm>
            <a:off x="100066" y="2712157"/>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288" name="テキスト ボックス 287">
            <a:extLst>
              <a:ext uri="{FF2B5EF4-FFF2-40B4-BE49-F238E27FC236}">
                <a16:creationId xmlns:a16="http://schemas.microsoft.com/office/drawing/2014/main" id="{00000000-0008-0000-0500-000020010000}"/>
              </a:ext>
            </a:extLst>
          </xdr:cNvPr>
          <xdr:cNvSpPr txBox="1"/>
        </xdr:nvSpPr>
        <xdr:spPr>
          <a:xfrm>
            <a:off x="100066" y="1328782"/>
            <a:ext cx="289440"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289" name="正方形/長方形 288">
            <a:extLst>
              <a:ext uri="{FF2B5EF4-FFF2-40B4-BE49-F238E27FC236}">
                <a16:creationId xmlns:a16="http://schemas.microsoft.com/office/drawing/2014/main" id="{00000000-0008-0000-0500-000021010000}"/>
              </a:ext>
            </a:extLst>
          </xdr:cNvPr>
          <xdr:cNvSpPr/>
        </xdr:nvSpPr>
        <xdr:spPr>
          <a:xfrm>
            <a:off x="503918" y="5755516"/>
            <a:ext cx="14430903" cy="43871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0" name="テキスト ボックス 289">
            <a:extLst>
              <a:ext uri="{FF2B5EF4-FFF2-40B4-BE49-F238E27FC236}">
                <a16:creationId xmlns:a16="http://schemas.microsoft.com/office/drawing/2014/main" id="{00000000-0008-0000-0500-000022010000}"/>
              </a:ext>
            </a:extLst>
          </xdr:cNvPr>
          <xdr:cNvSpPr txBox="1"/>
        </xdr:nvSpPr>
        <xdr:spPr>
          <a:xfrm>
            <a:off x="14142473" y="5746049"/>
            <a:ext cx="580187" cy="448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291" name="テキスト ボックス 290">
            <a:extLst>
              <a:ext uri="{FF2B5EF4-FFF2-40B4-BE49-F238E27FC236}">
                <a16:creationId xmlns:a16="http://schemas.microsoft.com/office/drawing/2014/main" id="{00000000-0008-0000-0500-000023010000}"/>
              </a:ext>
            </a:extLst>
          </xdr:cNvPr>
          <xdr:cNvSpPr txBox="1"/>
        </xdr:nvSpPr>
        <xdr:spPr>
          <a:xfrm>
            <a:off x="69270" y="771823"/>
            <a:ext cx="580187" cy="448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292" name="テキスト ボックス 291">
            <a:extLst>
              <a:ext uri="{FF2B5EF4-FFF2-40B4-BE49-F238E27FC236}">
                <a16:creationId xmlns:a16="http://schemas.microsoft.com/office/drawing/2014/main" id="{00000000-0008-0000-0500-000024010000}"/>
              </a:ext>
            </a:extLst>
          </xdr:cNvPr>
          <xdr:cNvSpPr txBox="1"/>
        </xdr:nvSpPr>
        <xdr:spPr>
          <a:xfrm>
            <a:off x="13858037" y="4805285"/>
            <a:ext cx="843345" cy="29469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293" name="直線矢印コネクタ 292">
            <a:extLst>
              <a:ext uri="{FF2B5EF4-FFF2-40B4-BE49-F238E27FC236}">
                <a16:creationId xmlns:a16="http://schemas.microsoft.com/office/drawing/2014/main" id="{00000000-0008-0000-0500-000025010000}"/>
              </a:ext>
            </a:extLst>
          </xdr:cNvPr>
          <xdr:cNvCxnSpPr>
            <a:stCxn id="292" idx="1"/>
            <a:endCxn id="310" idx="3"/>
          </xdr:cNvCxnSpPr>
        </xdr:nvCxnSpPr>
        <xdr:spPr>
          <a:xfrm flipH="1">
            <a:off x="12995568" y="4952633"/>
            <a:ext cx="862469" cy="3004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293">
            <a:extLst>
              <a:ext uri="{FF2B5EF4-FFF2-40B4-BE49-F238E27FC236}">
                <a16:creationId xmlns:a16="http://schemas.microsoft.com/office/drawing/2014/main" id="{00000000-0008-0000-0500-000026010000}"/>
              </a:ext>
            </a:extLst>
          </xdr:cNvPr>
          <xdr:cNvSpPr txBox="1"/>
        </xdr:nvSpPr>
        <xdr:spPr>
          <a:xfrm>
            <a:off x="604603"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295" name="テキスト ボックス 294">
            <a:extLst>
              <a:ext uri="{FF2B5EF4-FFF2-40B4-BE49-F238E27FC236}">
                <a16:creationId xmlns:a16="http://schemas.microsoft.com/office/drawing/2014/main" id="{00000000-0008-0000-0500-000027010000}"/>
              </a:ext>
            </a:extLst>
          </xdr:cNvPr>
          <xdr:cNvSpPr txBox="1"/>
        </xdr:nvSpPr>
        <xdr:spPr>
          <a:xfrm>
            <a:off x="1209434"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296" name="テキスト ボックス 295">
            <a:extLst>
              <a:ext uri="{FF2B5EF4-FFF2-40B4-BE49-F238E27FC236}">
                <a16:creationId xmlns:a16="http://schemas.microsoft.com/office/drawing/2014/main" id="{00000000-0008-0000-0500-000028010000}"/>
              </a:ext>
            </a:extLst>
          </xdr:cNvPr>
          <xdr:cNvSpPr txBox="1"/>
        </xdr:nvSpPr>
        <xdr:spPr>
          <a:xfrm>
            <a:off x="1845333"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297" name="テキスト ボックス 296">
            <a:extLst>
              <a:ext uri="{FF2B5EF4-FFF2-40B4-BE49-F238E27FC236}">
                <a16:creationId xmlns:a16="http://schemas.microsoft.com/office/drawing/2014/main" id="{00000000-0008-0000-0500-000029010000}"/>
              </a:ext>
            </a:extLst>
          </xdr:cNvPr>
          <xdr:cNvSpPr txBox="1"/>
        </xdr:nvSpPr>
        <xdr:spPr>
          <a:xfrm>
            <a:off x="2485669"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298" name="テキスト ボックス 297">
            <a:extLst>
              <a:ext uri="{FF2B5EF4-FFF2-40B4-BE49-F238E27FC236}">
                <a16:creationId xmlns:a16="http://schemas.microsoft.com/office/drawing/2014/main" id="{00000000-0008-0000-0500-00002A010000}"/>
              </a:ext>
            </a:extLst>
          </xdr:cNvPr>
          <xdr:cNvSpPr txBox="1"/>
        </xdr:nvSpPr>
        <xdr:spPr>
          <a:xfrm>
            <a:off x="3102607"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299" name="テキスト ボックス 298">
            <a:extLst>
              <a:ext uri="{FF2B5EF4-FFF2-40B4-BE49-F238E27FC236}">
                <a16:creationId xmlns:a16="http://schemas.microsoft.com/office/drawing/2014/main" id="{00000000-0008-0000-0500-00002B010000}"/>
              </a:ext>
            </a:extLst>
          </xdr:cNvPr>
          <xdr:cNvSpPr txBox="1"/>
        </xdr:nvSpPr>
        <xdr:spPr>
          <a:xfrm>
            <a:off x="3899497"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300" name="テキスト ボックス 299">
            <a:extLst>
              <a:ext uri="{FF2B5EF4-FFF2-40B4-BE49-F238E27FC236}">
                <a16:creationId xmlns:a16="http://schemas.microsoft.com/office/drawing/2014/main" id="{00000000-0008-0000-0500-00002C010000}"/>
              </a:ext>
            </a:extLst>
          </xdr:cNvPr>
          <xdr:cNvSpPr txBox="1"/>
        </xdr:nvSpPr>
        <xdr:spPr>
          <a:xfrm>
            <a:off x="4695177"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301" name="テキスト ボックス 300">
            <a:extLst>
              <a:ext uri="{FF2B5EF4-FFF2-40B4-BE49-F238E27FC236}">
                <a16:creationId xmlns:a16="http://schemas.microsoft.com/office/drawing/2014/main" id="{00000000-0008-0000-0500-00002D010000}"/>
              </a:ext>
            </a:extLst>
          </xdr:cNvPr>
          <xdr:cNvSpPr txBox="1"/>
        </xdr:nvSpPr>
        <xdr:spPr>
          <a:xfrm>
            <a:off x="5477544"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302" name="テキスト ボックス 301">
            <a:extLst>
              <a:ext uri="{FF2B5EF4-FFF2-40B4-BE49-F238E27FC236}">
                <a16:creationId xmlns:a16="http://schemas.microsoft.com/office/drawing/2014/main" id="{00000000-0008-0000-0500-00002E010000}"/>
              </a:ext>
            </a:extLst>
          </xdr:cNvPr>
          <xdr:cNvSpPr txBox="1"/>
        </xdr:nvSpPr>
        <xdr:spPr>
          <a:xfrm>
            <a:off x="6255472"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303" name="テキスト ボックス 302">
            <a:extLst>
              <a:ext uri="{FF2B5EF4-FFF2-40B4-BE49-F238E27FC236}">
                <a16:creationId xmlns:a16="http://schemas.microsoft.com/office/drawing/2014/main" id="{00000000-0008-0000-0500-00002F010000}"/>
              </a:ext>
            </a:extLst>
          </xdr:cNvPr>
          <xdr:cNvSpPr txBox="1"/>
        </xdr:nvSpPr>
        <xdr:spPr>
          <a:xfrm>
            <a:off x="7028962" y="5128229"/>
            <a:ext cx="471086"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304" name="テキスト ボックス 303">
            <a:extLst>
              <a:ext uri="{FF2B5EF4-FFF2-40B4-BE49-F238E27FC236}">
                <a16:creationId xmlns:a16="http://schemas.microsoft.com/office/drawing/2014/main" id="{00000000-0008-0000-0500-000030010000}"/>
              </a:ext>
            </a:extLst>
          </xdr:cNvPr>
          <xdr:cNvSpPr txBox="1"/>
        </xdr:nvSpPr>
        <xdr:spPr>
          <a:xfrm>
            <a:off x="7825854"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305" name="テキスト ボックス 304">
            <a:extLst>
              <a:ext uri="{FF2B5EF4-FFF2-40B4-BE49-F238E27FC236}">
                <a16:creationId xmlns:a16="http://schemas.microsoft.com/office/drawing/2014/main" id="{00000000-0008-0000-0500-000031010000}"/>
              </a:ext>
            </a:extLst>
          </xdr:cNvPr>
          <xdr:cNvSpPr txBox="1"/>
        </xdr:nvSpPr>
        <xdr:spPr>
          <a:xfrm>
            <a:off x="8608216"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306" name="テキスト ボックス 305">
            <a:extLst>
              <a:ext uri="{FF2B5EF4-FFF2-40B4-BE49-F238E27FC236}">
                <a16:creationId xmlns:a16="http://schemas.microsoft.com/office/drawing/2014/main" id="{00000000-0008-0000-0500-000032010000}"/>
              </a:ext>
            </a:extLst>
          </xdr:cNvPr>
          <xdr:cNvSpPr txBox="1"/>
        </xdr:nvSpPr>
        <xdr:spPr>
          <a:xfrm>
            <a:off x="9399458"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307" name="テキスト ボックス 306">
            <a:extLst>
              <a:ext uri="{FF2B5EF4-FFF2-40B4-BE49-F238E27FC236}">
                <a16:creationId xmlns:a16="http://schemas.microsoft.com/office/drawing/2014/main" id="{00000000-0008-0000-0500-000033010000}"/>
              </a:ext>
            </a:extLst>
          </xdr:cNvPr>
          <xdr:cNvSpPr txBox="1"/>
        </xdr:nvSpPr>
        <xdr:spPr>
          <a:xfrm>
            <a:off x="10190700"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308" name="テキスト ボックス 307">
            <a:extLst>
              <a:ext uri="{FF2B5EF4-FFF2-40B4-BE49-F238E27FC236}">
                <a16:creationId xmlns:a16="http://schemas.microsoft.com/office/drawing/2014/main" id="{00000000-0008-0000-0500-000034010000}"/>
              </a:ext>
            </a:extLst>
          </xdr:cNvPr>
          <xdr:cNvSpPr txBox="1"/>
        </xdr:nvSpPr>
        <xdr:spPr>
          <a:xfrm>
            <a:off x="10959750" y="5128229"/>
            <a:ext cx="471084"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309" name="テキスト ボックス 308">
            <a:extLst>
              <a:ext uri="{FF2B5EF4-FFF2-40B4-BE49-F238E27FC236}">
                <a16:creationId xmlns:a16="http://schemas.microsoft.com/office/drawing/2014/main" id="{00000000-0008-0000-0500-000035010000}"/>
              </a:ext>
            </a:extLst>
          </xdr:cNvPr>
          <xdr:cNvSpPr txBox="1"/>
        </xdr:nvSpPr>
        <xdr:spPr>
          <a:xfrm>
            <a:off x="11750994"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310" name="テキスト ボックス 309">
            <a:extLst>
              <a:ext uri="{FF2B5EF4-FFF2-40B4-BE49-F238E27FC236}">
                <a16:creationId xmlns:a16="http://schemas.microsoft.com/office/drawing/2014/main" id="{00000000-0008-0000-0500-000036010000}"/>
              </a:ext>
            </a:extLst>
          </xdr:cNvPr>
          <xdr:cNvSpPr txBox="1"/>
        </xdr:nvSpPr>
        <xdr:spPr>
          <a:xfrm>
            <a:off x="12521255"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311" name="テキスト ボックス 310">
            <a:extLst>
              <a:ext uri="{FF2B5EF4-FFF2-40B4-BE49-F238E27FC236}">
                <a16:creationId xmlns:a16="http://schemas.microsoft.com/office/drawing/2014/main" id="{00000000-0008-0000-0500-000037010000}"/>
              </a:ext>
            </a:extLst>
          </xdr:cNvPr>
          <xdr:cNvSpPr txBox="1"/>
        </xdr:nvSpPr>
        <xdr:spPr>
          <a:xfrm>
            <a:off x="1215870"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312" name="テキスト ボックス 311">
            <a:extLst>
              <a:ext uri="{FF2B5EF4-FFF2-40B4-BE49-F238E27FC236}">
                <a16:creationId xmlns:a16="http://schemas.microsoft.com/office/drawing/2014/main" id="{00000000-0008-0000-0500-000038010000}"/>
              </a:ext>
            </a:extLst>
          </xdr:cNvPr>
          <xdr:cNvSpPr txBox="1"/>
        </xdr:nvSpPr>
        <xdr:spPr>
          <a:xfrm>
            <a:off x="1842892"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313" name="テキスト ボックス 312">
            <a:extLst>
              <a:ext uri="{FF2B5EF4-FFF2-40B4-BE49-F238E27FC236}">
                <a16:creationId xmlns:a16="http://schemas.microsoft.com/office/drawing/2014/main" id="{00000000-0008-0000-0500-000039010000}"/>
              </a:ext>
            </a:extLst>
          </xdr:cNvPr>
          <xdr:cNvSpPr txBox="1"/>
        </xdr:nvSpPr>
        <xdr:spPr>
          <a:xfrm>
            <a:off x="2492109"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314" name="テキスト ボックス 313">
            <a:extLst>
              <a:ext uri="{FF2B5EF4-FFF2-40B4-BE49-F238E27FC236}">
                <a16:creationId xmlns:a16="http://schemas.microsoft.com/office/drawing/2014/main" id="{00000000-0008-0000-0500-00003A010000}"/>
              </a:ext>
            </a:extLst>
          </xdr:cNvPr>
          <xdr:cNvSpPr txBox="1"/>
        </xdr:nvSpPr>
        <xdr:spPr>
          <a:xfrm>
            <a:off x="3100168" y="3771128"/>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315" name="テキスト ボックス 314">
            <a:extLst>
              <a:ext uri="{FF2B5EF4-FFF2-40B4-BE49-F238E27FC236}">
                <a16:creationId xmlns:a16="http://schemas.microsoft.com/office/drawing/2014/main" id="{00000000-0008-0000-0500-00003B010000}"/>
              </a:ext>
            </a:extLst>
          </xdr:cNvPr>
          <xdr:cNvSpPr txBox="1"/>
        </xdr:nvSpPr>
        <xdr:spPr>
          <a:xfrm>
            <a:off x="1215870"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316" name="テキスト ボックス 315">
            <a:extLst>
              <a:ext uri="{FF2B5EF4-FFF2-40B4-BE49-F238E27FC236}">
                <a16:creationId xmlns:a16="http://schemas.microsoft.com/office/drawing/2014/main" id="{00000000-0008-0000-0500-00003C010000}"/>
              </a:ext>
            </a:extLst>
          </xdr:cNvPr>
          <xdr:cNvSpPr txBox="1"/>
        </xdr:nvSpPr>
        <xdr:spPr>
          <a:xfrm>
            <a:off x="1847331"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317" name="テキスト ボックス 316">
            <a:extLst>
              <a:ext uri="{FF2B5EF4-FFF2-40B4-BE49-F238E27FC236}">
                <a16:creationId xmlns:a16="http://schemas.microsoft.com/office/drawing/2014/main" id="{00000000-0008-0000-0500-00003D010000}"/>
              </a:ext>
            </a:extLst>
          </xdr:cNvPr>
          <xdr:cNvSpPr txBox="1"/>
        </xdr:nvSpPr>
        <xdr:spPr>
          <a:xfrm>
            <a:off x="2492108"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318" name="テキスト ボックス 317">
            <a:extLst>
              <a:ext uri="{FF2B5EF4-FFF2-40B4-BE49-F238E27FC236}">
                <a16:creationId xmlns:a16="http://schemas.microsoft.com/office/drawing/2014/main" id="{00000000-0008-0000-0500-00003E010000}"/>
              </a:ext>
            </a:extLst>
          </xdr:cNvPr>
          <xdr:cNvSpPr txBox="1"/>
        </xdr:nvSpPr>
        <xdr:spPr>
          <a:xfrm>
            <a:off x="3104605" y="2210592"/>
            <a:ext cx="471085"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sp macro="" textlink="">
        <xdr:nvSpPr>
          <xdr:cNvPr id="319" name="テキスト ボックス 318">
            <a:extLst>
              <a:ext uri="{FF2B5EF4-FFF2-40B4-BE49-F238E27FC236}">
                <a16:creationId xmlns:a16="http://schemas.microsoft.com/office/drawing/2014/main" id="{00000000-0008-0000-0500-00003F010000}"/>
              </a:ext>
            </a:extLst>
          </xdr:cNvPr>
          <xdr:cNvSpPr txBox="1"/>
        </xdr:nvSpPr>
        <xdr:spPr>
          <a:xfrm>
            <a:off x="5267751" y="586114"/>
            <a:ext cx="679527" cy="317579"/>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320" name="直線矢印コネクタ 319">
            <a:extLst>
              <a:ext uri="{FF2B5EF4-FFF2-40B4-BE49-F238E27FC236}">
                <a16:creationId xmlns:a16="http://schemas.microsoft.com/office/drawing/2014/main" id="{00000000-0008-0000-0500-000040010000}"/>
              </a:ext>
            </a:extLst>
          </xdr:cNvPr>
          <xdr:cNvCxnSpPr>
            <a:cxnSpLocks/>
            <a:stCxn id="319" idx="2"/>
            <a:endCxn id="223" idx="0"/>
          </xdr:cNvCxnSpPr>
        </xdr:nvCxnSpPr>
        <xdr:spPr>
          <a:xfrm flipH="1">
            <a:off x="4936100" y="903693"/>
            <a:ext cx="671415" cy="53812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xdr:colOff>
      <xdr:row>0</xdr:row>
      <xdr:rowOff>17320</xdr:rowOff>
    </xdr:from>
    <xdr:to>
      <xdr:col>15</xdr:col>
      <xdr:colOff>43568</xdr:colOff>
      <xdr:row>0</xdr:row>
      <xdr:rowOff>906320</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 y="17320"/>
          <a:ext cx="4668982" cy="91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3200"/>
            <a:t>屋外エリアレイアウト</a:t>
          </a:r>
        </a:p>
      </xdr:txBody>
    </xdr:sp>
    <xdr:clientData/>
  </xdr:twoCellAnchor>
  <xdr:twoCellAnchor editAs="absolute">
    <xdr:from>
      <xdr:col>29</xdr:col>
      <xdr:colOff>291947</xdr:colOff>
      <xdr:row>0</xdr:row>
      <xdr:rowOff>735293</xdr:rowOff>
    </xdr:from>
    <xdr:to>
      <xdr:col>32</xdr:col>
      <xdr:colOff>530246</xdr:colOff>
      <xdr:row>0</xdr:row>
      <xdr:rowOff>1170990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59182" y="735293"/>
          <a:ext cx="2210535" cy="435697"/>
        </a:xfrm>
        <a:prstGeom prst="rect">
          <a:avLst/>
        </a:prstGeom>
        <a:solidFill>
          <a:schemeClr val="bg1"/>
        </a:solid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エリア記号　振り分け</a:t>
          </a:r>
        </a:p>
      </xdr:txBody>
    </xdr:sp>
    <xdr:clientData/>
  </xdr:twoCellAnchor>
  <xdr:twoCellAnchor editAs="absolute">
    <xdr:from>
      <xdr:col>0</xdr:col>
      <xdr:colOff>0</xdr:colOff>
      <xdr:row>0</xdr:row>
      <xdr:rowOff>644523</xdr:rowOff>
    </xdr:from>
    <xdr:to>
      <xdr:col>29</xdr:col>
      <xdr:colOff>197341</xdr:colOff>
      <xdr:row>17</xdr:row>
      <xdr:rowOff>27614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5845"/>
        <a:stretch/>
      </xdr:blipFill>
      <xdr:spPr>
        <a:xfrm>
          <a:off x="0" y="657223"/>
          <a:ext cx="12850864" cy="8613777"/>
        </a:xfrm>
        <a:prstGeom prst="rect">
          <a:avLst/>
        </a:prstGeom>
      </xdr:spPr>
    </xdr:pic>
    <xdr:clientData/>
  </xdr:twoCellAnchor>
  <xdr:twoCellAnchor editAs="absolute">
    <xdr:from>
      <xdr:col>11</xdr:col>
      <xdr:colOff>817574</xdr:colOff>
      <xdr:row>6</xdr:row>
      <xdr:rowOff>674014</xdr:rowOff>
    </xdr:from>
    <xdr:to>
      <xdr:col>16</xdr:col>
      <xdr:colOff>2272947</xdr:colOff>
      <xdr:row>6</xdr:row>
      <xdr:rowOff>1835702</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3690949" y="4270436"/>
          <a:ext cx="3567815" cy="1161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4800"/>
            <a:t>西神研究棟</a:t>
          </a:r>
        </a:p>
      </xdr:txBody>
    </xdr:sp>
    <xdr:clientData/>
  </xdr:twoCellAnchor>
  <xdr:twoCellAnchor editAs="absolute">
    <xdr:from>
      <xdr:col>16</xdr:col>
      <xdr:colOff>815739</xdr:colOff>
      <xdr:row>4</xdr:row>
      <xdr:rowOff>218037</xdr:rowOff>
    </xdr:from>
    <xdr:to>
      <xdr:col>17</xdr:col>
      <xdr:colOff>917970</xdr:colOff>
      <xdr:row>6</xdr:row>
      <xdr:rowOff>736167</xdr:rowOff>
    </xdr:to>
    <xdr:pic>
      <xdr:nvPicPr>
        <xdr:cNvPr id="39" name="図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5750756" y="3017079"/>
          <a:ext cx="2666724" cy="14361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141636</xdr:colOff>
          <xdr:row>0</xdr:row>
          <xdr:rowOff>1185004</xdr:rowOff>
        </xdr:from>
        <xdr:to>
          <xdr:col>33</xdr:col>
          <xdr:colOff>0</xdr:colOff>
          <xdr:row>14</xdr:row>
          <xdr:rowOff>399336</xdr:rowOff>
        </xdr:to>
        <xdr:pic>
          <xdr:nvPicPr>
            <xdr:cNvPr id="5" name="図 4">
              <a:extLst>
                <a:ext uri="{FF2B5EF4-FFF2-40B4-BE49-F238E27FC236}">
                  <a16:creationId xmlns:a16="http://schemas.microsoft.com/office/drawing/2014/main" id="{00000000-0008-0000-0600-000005000000}"/>
                </a:ext>
              </a:extLst>
            </xdr:cNvPr>
            <xdr:cNvPicPr>
              <a:picLocks noChangeAspect="1" noChangeArrowheads="1"/>
              <a:extLst>
                <a:ext uri="{84589F7E-364E-4C9E-8A38-B11213B215E9}">
                  <a14:cameraTool cellRange="$AK$18:$AL$37" spid="_x0000_s9499"/>
                </a:ext>
              </a:extLst>
            </xdr:cNvPicPr>
          </xdr:nvPicPr>
          <xdr:blipFill>
            <a:blip xmlns:r="http://schemas.openxmlformats.org/officeDocument/2006/relationships" r:embed="rId4"/>
            <a:srcRect/>
            <a:stretch>
              <a:fillRect/>
            </a:stretch>
          </xdr:blipFill>
          <xdr:spPr bwMode="auto">
            <a:xfrm>
              <a:off x="12908871" y="1185004"/>
              <a:ext cx="2491651" cy="688662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7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7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7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7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7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7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7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7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7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7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7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7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7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7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7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7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7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7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7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7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7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7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7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7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7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07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07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07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9485" name="Check Box 29" hidden="1">
              <a:extLst>
                <a:ext uri="{63B3BB69-23CF-44E3-9099-C40C66FF867C}">
                  <a14:compatExt spid="_x0000_s19485"/>
                </a:ext>
                <a:ext uri="{FF2B5EF4-FFF2-40B4-BE49-F238E27FC236}">
                  <a16:creationId xmlns:a16="http://schemas.microsoft.com/office/drawing/2014/main" id="{00000000-0008-0000-07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7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7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7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7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7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7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7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73552268-ECCD-4B1B-914C-EFF7A5A225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55D5FEFE-60AE-4847-A362-470E055288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6D86334C-0BBB-40F2-A9BB-B28C025B29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9496" name="Check Box 40" hidden="1">
              <a:extLst>
                <a:ext uri="{63B3BB69-23CF-44E3-9099-C40C66FF867C}">
                  <a14:compatExt spid="_x0000_s19496"/>
                </a:ext>
                <a:ext uri="{FF2B5EF4-FFF2-40B4-BE49-F238E27FC236}">
                  <a16:creationId xmlns:a16="http://schemas.microsoft.com/office/drawing/2014/main" id="{7A2E69FD-2A22-4847-8676-D7BB6E632C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oneCellAnchor>
        <xdr:from>
          <xdr:col>8</xdr:col>
          <xdr:colOff>361950</xdr:colOff>
          <xdr:row>18</xdr:row>
          <xdr:rowOff>28575</xdr:rowOff>
        </xdr:from>
        <xdr:ext cx="257175" cy="285750"/>
        <xdr:sp macro="" textlink="">
          <xdr:nvSpPr>
            <xdr:cNvPr id="19497" name="Check Box 41" hidden="1">
              <a:extLst>
                <a:ext uri="{63B3BB69-23CF-44E3-9099-C40C66FF867C}">
                  <a14:compatExt spid="_x0000_s19497"/>
                </a:ext>
                <a:ext uri="{FF2B5EF4-FFF2-40B4-BE49-F238E27FC236}">
                  <a16:creationId xmlns:a16="http://schemas.microsoft.com/office/drawing/2014/main" id="{AAB7B8EA-FB43-449E-8DFD-EE763BF80E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one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800-000002000000}"/>
            </a:ext>
          </a:extLst>
        </xdr:cNvPr>
        <xdr:cNvSpPr txBox="1">
          <a:spLocks noChangeArrowheads="1"/>
        </xdr:cNvSpPr>
      </xdr:nvSpPr>
      <xdr:spPr bwMode="auto">
        <a:xfrm>
          <a:off x="2524125" y="5449571"/>
          <a:ext cx="5212080" cy="44831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algn="l" rtl="0">
            <a:lnSpc>
              <a:spcPts val="2000"/>
            </a:lnSpc>
            <a:defRPr sz="1000"/>
          </a:pPr>
          <a:r>
            <a:rPr lang="ja-JP" altLang="en-US" sz="1800" b="1" i="0" u="none" strike="noStrike" baseline="0">
              <a:solidFill>
                <a:srgbClr val="000000"/>
              </a:solidFill>
              <a:latin typeface="HG丸ｺﾞｼｯｸM-PRO"/>
              <a:ea typeface="HG丸ｺﾞｼｯｸM-PRO"/>
            </a:rPr>
            <a:t>労災保険番号：</a:t>
          </a:r>
        </a:p>
        <a:p>
          <a:pPr algn="l" rtl="0">
            <a:lnSpc>
              <a:spcPts val="2000"/>
            </a:lnSpc>
            <a:defRPr sz="1000"/>
          </a:pPr>
          <a:r>
            <a:rPr lang="ja-JP" altLang="en-US" sz="1800" b="1" i="0" u="none" strike="noStrike" baseline="0">
              <a:solidFill>
                <a:srgbClr val="000000"/>
              </a:solidFill>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800-000003000000}"/>
            </a:ext>
          </a:extLst>
        </xdr:cNvPr>
        <xdr:cNvSpPr txBox="1">
          <a:spLocks noChangeArrowheads="1"/>
        </xdr:cNvSpPr>
      </xdr:nvSpPr>
      <xdr:spPr bwMode="auto">
        <a:xfrm>
          <a:off x="2684145" y="4939031"/>
          <a:ext cx="4932045" cy="4495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algn="l" rtl="0">
            <a:lnSpc>
              <a:spcPts val="2000"/>
            </a:lnSpc>
            <a:defRPr sz="1000"/>
          </a:pPr>
          <a:r>
            <a:rPr lang="ja-JP" altLang="en-US" sz="1800" b="1" i="0" u="none" strike="noStrike" baseline="0">
              <a:solidFill>
                <a:srgbClr val="000000"/>
              </a:solidFill>
              <a:latin typeface="HG丸ｺﾞｼｯｸM-PRO"/>
              <a:ea typeface="HG丸ｺﾞｼｯｸM-PRO"/>
            </a:rPr>
            <a:t>電話番号：</a:t>
          </a:r>
        </a:p>
        <a:p>
          <a:pPr algn="l" rtl="0">
            <a:lnSpc>
              <a:spcPts val="2000"/>
            </a:lnSpc>
            <a:defRPr sz="1000"/>
          </a:pPr>
          <a:r>
            <a:rPr lang="ja-JP" altLang="en-US" sz="1800" b="1" i="0" u="none" strike="noStrike" baseline="0">
              <a:solidFill>
                <a:srgbClr val="000000"/>
              </a:solidFill>
              <a:latin typeface="HG丸ｺﾞｼｯｸM-PRO"/>
              <a:ea typeface="HG丸ｺﾞｼｯｸM-PRO"/>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106681</xdr:colOff>
      <xdr:row>9</xdr:row>
      <xdr:rowOff>104775</xdr:rowOff>
    </xdr:from>
    <xdr:to>
      <xdr:col>11</xdr:col>
      <xdr:colOff>30481</xdr:colOff>
      <xdr:row>11</xdr:row>
      <xdr:rowOff>25380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4405631" y="2143125"/>
          <a:ext cx="666750" cy="2889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12</xdr:row>
      <xdr:rowOff>81915</xdr:rowOff>
    </xdr:from>
    <xdr:to>
      <xdr:col>11</xdr:col>
      <xdr:colOff>30481</xdr:colOff>
      <xdr:row>14</xdr:row>
      <xdr:rowOff>360</xdr:rowOff>
    </xdr:to>
    <xdr:sp macro="" textlink="">
      <xdr:nvSpPr>
        <xdr:cNvPr id="3" name="Text Box 3">
          <a:extLst>
            <a:ext uri="{FF2B5EF4-FFF2-40B4-BE49-F238E27FC236}">
              <a16:creationId xmlns:a16="http://schemas.microsoft.com/office/drawing/2014/main" id="{00000000-0008-0000-0900-000003000000}"/>
            </a:ext>
          </a:extLst>
        </xdr:cNvPr>
        <xdr:cNvSpPr txBox="1">
          <a:spLocks noChangeArrowheads="1"/>
        </xdr:cNvSpPr>
      </xdr:nvSpPr>
      <xdr:spPr bwMode="auto">
        <a:xfrm>
          <a:off x="4405631" y="266001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15</xdr:row>
      <xdr:rowOff>104775</xdr:rowOff>
    </xdr:from>
    <xdr:to>
      <xdr:col>11</xdr:col>
      <xdr:colOff>30481</xdr:colOff>
      <xdr:row>17</xdr:row>
      <xdr:rowOff>23220</xdr:rowOff>
    </xdr:to>
    <xdr:sp macro="" textlink="">
      <xdr:nvSpPr>
        <xdr:cNvPr id="4" name="Text Box 4">
          <a:extLst>
            <a:ext uri="{FF2B5EF4-FFF2-40B4-BE49-F238E27FC236}">
              <a16:creationId xmlns:a16="http://schemas.microsoft.com/office/drawing/2014/main" id="{00000000-0008-0000-0900-000004000000}"/>
            </a:ext>
          </a:extLst>
        </xdr:cNvPr>
        <xdr:cNvSpPr txBox="1">
          <a:spLocks noChangeArrowheads="1"/>
        </xdr:cNvSpPr>
      </xdr:nvSpPr>
      <xdr:spPr bwMode="auto">
        <a:xfrm>
          <a:off x="4405631" y="31972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18</xdr:row>
      <xdr:rowOff>104775</xdr:rowOff>
    </xdr:from>
    <xdr:to>
      <xdr:col>11</xdr:col>
      <xdr:colOff>30481</xdr:colOff>
      <xdr:row>20</xdr:row>
      <xdr:rowOff>23220</xdr:rowOff>
    </xdr:to>
    <xdr:sp macro="" textlink="">
      <xdr:nvSpPr>
        <xdr:cNvPr id="5" name="Text Box 5">
          <a:extLst>
            <a:ext uri="{FF2B5EF4-FFF2-40B4-BE49-F238E27FC236}">
              <a16:creationId xmlns:a16="http://schemas.microsoft.com/office/drawing/2014/main" id="{00000000-0008-0000-0900-000005000000}"/>
            </a:ext>
          </a:extLst>
        </xdr:cNvPr>
        <xdr:cNvSpPr txBox="1">
          <a:spLocks noChangeArrowheads="1"/>
        </xdr:cNvSpPr>
      </xdr:nvSpPr>
      <xdr:spPr bwMode="auto">
        <a:xfrm>
          <a:off x="4405631" y="371157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21</xdr:row>
      <xdr:rowOff>104775</xdr:rowOff>
    </xdr:from>
    <xdr:to>
      <xdr:col>11</xdr:col>
      <xdr:colOff>30481</xdr:colOff>
      <xdr:row>23</xdr:row>
      <xdr:rowOff>23220</xdr:rowOff>
    </xdr:to>
    <xdr:sp macro="" textlink="">
      <xdr:nvSpPr>
        <xdr:cNvPr id="6" name="Text Box 6">
          <a:extLst>
            <a:ext uri="{FF2B5EF4-FFF2-40B4-BE49-F238E27FC236}">
              <a16:creationId xmlns:a16="http://schemas.microsoft.com/office/drawing/2014/main" id="{00000000-0008-0000-0900-000006000000}"/>
            </a:ext>
          </a:extLst>
        </xdr:cNvPr>
        <xdr:cNvSpPr txBox="1">
          <a:spLocks noChangeArrowheads="1"/>
        </xdr:cNvSpPr>
      </xdr:nvSpPr>
      <xdr:spPr bwMode="auto">
        <a:xfrm>
          <a:off x="4405631" y="42259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24</xdr:row>
      <xdr:rowOff>104775</xdr:rowOff>
    </xdr:from>
    <xdr:to>
      <xdr:col>11</xdr:col>
      <xdr:colOff>30481</xdr:colOff>
      <xdr:row>26</xdr:row>
      <xdr:rowOff>23220</xdr:rowOff>
    </xdr:to>
    <xdr:sp macro="" textlink="">
      <xdr:nvSpPr>
        <xdr:cNvPr id="7" name="Text Box 7">
          <a:extLst>
            <a:ext uri="{FF2B5EF4-FFF2-40B4-BE49-F238E27FC236}">
              <a16:creationId xmlns:a16="http://schemas.microsoft.com/office/drawing/2014/main" id="{00000000-0008-0000-0900-000007000000}"/>
            </a:ext>
          </a:extLst>
        </xdr:cNvPr>
        <xdr:cNvSpPr txBox="1">
          <a:spLocks noChangeArrowheads="1"/>
        </xdr:cNvSpPr>
      </xdr:nvSpPr>
      <xdr:spPr bwMode="auto">
        <a:xfrm>
          <a:off x="4405631" y="474027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27</xdr:row>
      <xdr:rowOff>104775</xdr:rowOff>
    </xdr:from>
    <xdr:to>
      <xdr:col>11</xdr:col>
      <xdr:colOff>30481</xdr:colOff>
      <xdr:row>29</xdr:row>
      <xdr:rowOff>23220</xdr:rowOff>
    </xdr:to>
    <xdr:sp macro="" textlink="">
      <xdr:nvSpPr>
        <xdr:cNvPr id="8" name="Text Box 8">
          <a:extLst>
            <a:ext uri="{FF2B5EF4-FFF2-40B4-BE49-F238E27FC236}">
              <a16:creationId xmlns:a16="http://schemas.microsoft.com/office/drawing/2014/main" id="{00000000-0008-0000-0900-000008000000}"/>
            </a:ext>
          </a:extLst>
        </xdr:cNvPr>
        <xdr:cNvSpPr txBox="1">
          <a:spLocks noChangeArrowheads="1"/>
        </xdr:cNvSpPr>
      </xdr:nvSpPr>
      <xdr:spPr bwMode="auto">
        <a:xfrm>
          <a:off x="4405631" y="52546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30</xdr:row>
      <xdr:rowOff>104775</xdr:rowOff>
    </xdr:from>
    <xdr:to>
      <xdr:col>11</xdr:col>
      <xdr:colOff>30481</xdr:colOff>
      <xdr:row>32</xdr:row>
      <xdr:rowOff>23220</xdr:rowOff>
    </xdr:to>
    <xdr:sp macro="" textlink="">
      <xdr:nvSpPr>
        <xdr:cNvPr id="9" name="Text Box 9">
          <a:extLst>
            <a:ext uri="{FF2B5EF4-FFF2-40B4-BE49-F238E27FC236}">
              <a16:creationId xmlns:a16="http://schemas.microsoft.com/office/drawing/2014/main" id="{00000000-0008-0000-0900-000009000000}"/>
            </a:ext>
          </a:extLst>
        </xdr:cNvPr>
        <xdr:cNvSpPr txBox="1">
          <a:spLocks noChangeArrowheads="1"/>
        </xdr:cNvSpPr>
      </xdr:nvSpPr>
      <xdr:spPr bwMode="auto">
        <a:xfrm>
          <a:off x="4405631" y="576897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33</xdr:row>
      <xdr:rowOff>85725</xdr:rowOff>
    </xdr:from>
    <xdr:to>
      <xdr:col>11</xdr:col>
      <xdr:colOff>30481</xdr:colOff>
      <xdr:row>35</xdr:row>
      <xdr:rowOff>0</xdr:rowOff>
    </xdr:to>
    <xdr:sp macro="" textlink="">
      <xdr:nvSpPr>
        <xdr:cNvPr id="10" name="Text Box 10">
          <a:extLst>
            <a:ext uri="{FF2B5EF4-FFF2-40B4-BE49-F238E27FC236}">
              <a16:creationId xmlns:a16="http://schemas.microsoft.com/office/drawing/2014/main" id="{00000000-0008-0000-0900-00000A000000}"/>
            </a:ext>
          </a:extLst>
        </xdr:cNvPr>
        <xdr:cNvSpPr txBox="1">
          <a:spLocks noChangeArrowheads="1"/>
        </xdr:cNvSpPr>
      </xdr:nvSpPr>
      <xdr:spPr bwMode="auto">
        <a:xfrm>
          <a:off x="4405631" y="6264275"/>
          <a:ext cx="6667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91440</xdr:colOff>
      <xdr:row>36</xdr:row>
      <xdr:rowOff>85725</xdr:rowOff>
    </xdr:from>
    <xdr:to>
      <xdr:col>11</xdr:col>
      <xdr:colOff>53339</xdr:colOff>
      <xdr:row>38</xdr:row>
      <xdr:rowOff>0</xdr:rowOff>
    </xdr:to>
    <xdr:sp macro="" textlink="">
      <xdr:nvSpPr>
        <xdr:cNvPr id="11" name="Text Box 11">
          <a:extLst>
            <a:ext uri="{FF2B5EF4-FFF2-40B4-BE49-F238E27FC236}">
              <a16:creationId xmlns:a16="http://schemas.microsoft.com/office/drawing/2014/main" id="{00000000-0008-0000-0900-00000B000000}"/>
            </a:ext>
          </a:extLst>
        </xdr:cNvPr>
        <xdr:cNvSpPr txBox="1">
          <a:spLocks noChangeArrowheads="1"/>
        </xdr:cNvSpPr>
      </xdr:nvSpPr>
      <xdr:spPr bwMode="auto">
        <a:xfrm>
          <a:off x="4390390" y="6778625"/>
          <a:ext cx="70484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114301</xdr:colOff>
      <xdr:row>39</xdr:row>
      <xdr:rowOff>104775</xdr:rowOff>
    </xdr:from>
    <xdr:to>
      <xdr:col>11</xdr:col>
      <xdr:colOff>38101</xdr:colOff>
      <xdr:row>41</xdr:row>
      <xdr:rowOff>23220</xdr:rowOff>
    </xdr:to>
    <xdr:sp macro="" textlink="">
      <xdr:nvSpPr>
        <xdr:cNvPr id="12" name="Text Box 12">
          <a:extLst>
            <a:ext uri="{FF2B5EF4-FFF2-40B4-BE49-F238E27FC236}">
              <a16:creationId xmlns:a16="http://schemas.microsoft.com/office/drawing/2014/main" id="{00000000-0008-0000-0900-00000C000000}"/>
            </a:ext>
          </a:extLst>
        </xdr:cNvPr>
        <xdr:cNvSpPr txBox="1">
          <a:spLocks noChangeArrowheads="1"/>
        </xdr:cNvSpPr>
      </xdr:nvSpPr>
      <xdr:spPr bwMode="auto">
        <a:xfrm>
          <a:off x="4413251" y="73120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0</xdr:col>
      <xdr:colOff>942975</xdr:colOff>
      <xdr:row>7</xdr:row>
      <xdr:rowOff>28575</xdr:rowOff>
    </xdr:from>
    <xdr:to>
      <xdr:col>1</xdr:col>
      <xdr:colOff>180975</xdr:colOff>
      <xdr:row>7</xdr:row>
      <xdr:rowOff>198120</xdr:rowOff>
    </xdr:to>
    <xdr:sp macro="" textlink="">
      <xdr:nvSpPr>
        <xdr:cNvPr id="13" name="AutoShape 13">
          <a:extLst>
            <a:ext uri="{FF2B5EF4-FFF2-40B4-BE49-F238E27FC236}">
              <a16:creationId xmlns:a16="http://schemas.microsoft.com/office/drawing/2014/main" id="{00000000-0008-0000-0900-00000D000000}"/>
            </a:ext>
          </a:extLst>
        </xdr:cNvPr>
        <xdr:cNvSpPr>
          <a:spLocks noChangeArrowheads="1"/>
        </xdr:cNvSpPr>
      </xdr:nvSpPr>
      <xdr:spPr bwMode="auto">
        <a:xfrm>
          <a:off x="942975" y="1635125"/>
          <a:ext cx="349250" cy="16954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15</xdr:row>
      <xdr:rowOff>28575</xdr:rowOff>
    </xdr:from>
    <xdr:to>
      <xdr:col>1</xdr:col>
      <xdr:colOff>180975</xdr:colOff>
      <xdr:row>15</xdr:row>
      <xdr:rowOff>133350</xdr:rowOff>
    </xdr:to>
    <xdr:sp macro="" textlink="">
      <xdr:nvSpPr>
        <xdr:cNvPr id="14" name="AutoShape 14">
          <a:extLst>
            <a:ext uri="{FF2B5EF4-FFF2-40B4-BE49-F238E27FC236}">
              <a16:creationId xmlns:a16="http://schemas.microsoft.com/office/drawing/2014/main" id="{00000000-0008-0000-0900-00000E000000}"/>
            </a:ext>
          </a:extLst>
        </xdr:cNvPr>
        <xdr:cNvSpPr>
          <a:spLocks noChangeArrowheads="1"/>
        </xdr:cNvSpPr>
      </xdr:nvSpPr>
      <xdr:spPr bwMode="auto">
        <a:xfrm>
          <a:off x="942975" y="3121025"/>
          <a:ext cx="349250"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29</xdr:row>
      <xdr:rowOff>28575</xdr:rowOff>
    </xdr:from>
    <xdr:to>
      <xdr:col>1</xdr:col>
      <xdr:colOff>180975</xdr:colOff>
      <xdr:row>29</xdr:row>
      <xdr:rowOff>133350</xdr:rowOff>
    </xdr:to>
    <xdr:sp macro="" textlink="">
      <xdr:nvSpPr>
        <xdr:cNvPr id="15" name="AutoShape 15">
          <a:extLst>
            <a:ext uri="{FF2B5EF4-FFF2-40B4-BE49-F238E27FC236}">
              <a16:creationId xmlns:a16="http://schemas.microsoft.com/office/drawing/2014/main" id="{00000000-0008-0000-0900-00000F000000}"/>
            </a:ext>
          </a:extLst>
        </xdr:cNvPr>
        <xdr:cNvSpPr>
          <a:spLocks noChangeArrowheads="1"/>
        </xdr:cNvSpPr>
      </xdr:nvSpPr>
      <xdr:spPr bwMode="auto">
        <a:xfrm>
          <a:off x="942975" y="5521325"/>
          <a:ext cx="349250"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A00-000002000000}"/>
            </a:ext>
          </a:extLst>
        </xdr:cNvPr>
        <xdr:cNvSpPr>
          <a:spLocks/>
        </xdr:cNvSpPr>
      </xdr:nvSpPr>
      <xdr:spPr bwMode="auto">
        <a:xfrm>
          <a:off x="4956175" y="1971675"/>
          <a:ext cx="539750"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A00-000003000000}"/>
            </a:ext>
          </a:extLst>
        </xdr:cNvPr>
        <xdr:cNvSpPr txBox="1">
          <a:spLocks noChangeArrowheads="1"/>
        </xdr:cNvSpPr>
      </xdr:nvSpPr>
      <xdr:spPr bwMode="auto">
        <a:xfrm>
          <a:off x="1108075" y="1228725"/>
          <a:ext cx="1790700"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A00-000004000000}"/>
            </a:ext>
          </a:extLst>
        </xdr:cNvPr>
        <xdr:cNvSpPr txBox="1">
          <a:spLocks noChangeArrowheads="1"/>
        </xdr:cNvSpPr>
      </xdr:nvSpPr>
      <xdr:spPr bwMode="auto">
        <a:xfrm>
          <a:off x="3127375" y="1238250"/>
          <a:ext cx="17145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A00-000005000000}"/>
            </a:ext>
          </a:extLst>
        </xdr:cNvPr>
        <xdr:cNvSpPr txBox="1">
          <a:spLocks noChangeArrowheads="1"/>
        </xdr:cNvSpPr>
      </xdr:nvSpPr>
      <xdr:spPr bwMode="auto">
        <a:xfrm>
          <a:off x="4994275" y="1238250"/>
          <a:ext cx="166052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682625" y="2076450"/>
          <a:ext cx="2606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5638800" y="7172325"/>
          <a:ext cx="1156970"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152;&#35199;&#29256;&#12501;&#12457;&#12540;&#12510;&#12483;&#12488;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F97E4-D2FB-489C-A46B-7DB2ADDE63FB}">
  <sheetPr>
    <tabColor rgb="FFFF0000"/>
  </sheetPr>
  <dimension ref="B1:S39"/>
  <sheetViews>
    <sheetView workbookViewId="0">
      <selection activeCell="D20" sqref="D20:G20"/>
    </sheetView>
  </sheetViews>
  <sheetFormatPr defaultColWidth="8.25" defaultRowHeight="13.5"/>
  <cols>
    <col min="1" max="1" width="1.25" style="138" customWidth="1"/>
    <col min="2" max="3" width="10.375" style="138" customWidth="1"/>
    <col min="4" max="8" width="8.25" style="138"/>
    <col min="9" max="9" width="11.375" style="138" customWidth="1"/>
    <col min="10" max="10" width="6.375" style="138" customWidth="1"/>
    <col min="11" max="13" width="4.875" style="138" customWidth="1"/>
    <col min="14" max="14" width="1.75" style="138" customWidth="1"/>
    <col min="15" max="16384" width="8.25" style="138"/>
  </cols>
  <sheetData>
    <row r="1" spans="2:19" ht="14.25" thickBot="1"/>
    <row r="2" spans="2:19">
      <c r="B2" s="139" t="s">
        <v>200</v>
      </c>
      <c r="C2" s="140"/>
      <c r="D2" s="141"/>
      <c r="E2" s="141"/>
      <c r="F2" s="141"/>
      <c r="G2" s="141"/>
      <c r="H2" s="141"/>
      <c r="I2" s="141"/>
      <c r="J2" s="140" t="s">
        <v>201</v>
      </c>
      <c r="K2" s="140">
        <v>1</v>
      </c>
      <c r="L2" s="140" t="s">
        <v>202</v>
      </c>
      <c r="M2" s="142">
        <v>1</v>
      </c>
    </row>
    <row r="3" spans="2:19" ht="77.25" customHeight="1">
      <c r="B3" s="143"/>
      <c r="M3" s="144"/>
    </row>
    <row r="4" spans="2:19" ht="24">
      <c r="B4" s="143"/>
      <c r="C4" s="350" t="s">
        <v>383</v>
      </c>
      <c r="D4" s="351"/>
      <c r="E4" s="351"/>
      <c r="F4" s="351"/>
      <c r="G4" s="351"/>
      <c r="H4" s="351"/>
      <c r="I4" s="351"/>
      <c r="J4" s="351"/>
      <c r="K4" s="352"/>
      <c r="M4" s="144"/>
    </row>
    <row r="5" spans="2:19" ht="18.75">
      <c r="B5" s="143"/>
      <c r="D5" s="145"/>
      <c r="E5" s="145"/>
      <c r="F5" s="145"/>
      <c r="G5" s="145"/>
      <c r="H5" s="145"/>
      <c r="I5" s="145"/>
      <c r="M5" s="144"/>
    </row>
    <row r="6" spans="2:19" ht="17.25" customHeight="1">
      <c r="B6" s="143"/>
      <c r="C6" s="353" t="s">
        <v>203</v>
      </c>
      <c r="D6" s="353"/>
      <c r="E6" s="353"/>
      <c r="F6" s="353"/>
      <c r="G6" s="353"/>
      <c r="H6" s="353"/>
      <c r="I6" s="353"/>
      <c r="J6" s="353"/>
      <c r="K6" s="353"/>
      <c r="M6" s="144"/>
    </row>
    <row r="7" spans="2:19" ht="14.25" thickBot="1">
      <c r="B7" s="143"/>
      <c r="C7" s="146" t="s">
        <v>204</v>
      </c>
      <c r="D7" s="354" t="s">
        <v>205</v>
      </c>
      <c r="E7" s="355"/>
      <c r="F7" s="355"/>
      <c r="G7" s="355"/>
      <c r="H7" s="245" t="s">
        <v>389</v>
      </c>
      <c r="I7" s="146" t="s">
        <v>206</v>
      </c>
      <c r="J7" s="356" t="s">
        <v>207</v>
      </c>
      <c r="K7" s="356"/>
      <c r="M7" s="144"/>
    </row>
    <row r="8" spans="2:19" ht="18" customHeight="1" thickTop="1">
      <c r="B8" s="143"/>
      <c r="C8" s="147" t="s">
        <v>384</v>
      </c>
      <c r="D8" s="357" t="s">
        <v>391</v>
      </c>
      <c r="E8" s="358"/>
      <c r="F8" s="358"/>
      <c r="G8" s="358"/>
      <c r="H8" s="147" t="s">
        <v>390</v>
      </c>
      <c r="I8" s="148" t="s">
        <v>382</v>
      </c>
      <c r="J8" s="357" t="s">
        <v>385</v>
      </c>
      <c r="K8" s="358"/>
      <c r="M8" s="144"/>
      <c r="S8" s="149"/>
    </row>
    <row r="9" spans="2:19" ht="18" customHeight="1">
      <c r="B9" s="143"/>
      <c r="C9" s="147" t="s">
        <v>384</v>
      </c>
      <c r="D9" s="357" t="s">
        <v>375</v>
      </c>
      <c r="E9" s="358"/>
      <c r="F9" s="358"/>
      <c r="G9" s="358"/>
      <c r="H9" s="244"/>
      <c r="I9" s="150" t="s">
        <v>382</v>
      </c>
      <c r="J9" s="357" t="s">
        <v>385</v>
      </c>
      <c r="K9" s="358"/>
      <c r="M9" s="144"/>
    </row>
    <row r="10" spans="2:19" ht="18" customHeight="1">
      <c r="B10" s="143"/>
      <c r="C10" s="147" t="s">
        <v>384</v>
      </c>
      <c r="D10" s="357" t="s">
        <v>376</v>
      </c>
      <c r="E10" s="358"/>
      <c r="F10" s="358"/>
      <c r="G10" s="358"/>
      <c r="H10" s="244" t="s">
        <v>390</v>
      </c>
      <c r="I10" s="150" t="s">
        <v>382</v>
      </c>
      <c r="J10" s="357" t="s">
        <v>385</v>
      </c>
      <c r="K10" s="358"/>
      <c r="M10" s="144"/>
    </row>
    <row r="11" spans="2:19" ht="18" customHeight="1">
      <c r="B11" s="143"/>
      <c r="C11" s="147" t="s">
        <v>384</v>
      </c>
      <c r="D11" s="357" t="s">
        <v>377</v>
      </c>
      <c r="E11" s="358"/>
      <c r="F11" s="358"/>
      <c r="G11" s="358"/>
      <c r="H11" s="244" t="s">
        <v>388</v>
      </c>
      <c r="I11" s="150" t="s">
        <v>382</v>
      </c>
      <c r="J11" s="357" t="s">
        <v>385</v>
      </c>
      <c r="K11" s="358"/>
      <c r="M11" s="144"/>
    </row>
    <row r="12" spans="2:19" ht="18" customHeight="1">
      <c r="B12" s="143"/>
      <c r="C12" s="147" t="s">
        <v>384</v>
      </c>
      <c r="D12" s="359" t="s">
        <v>378</v>
      </c>
      <c r="E12" s="360"/>
      <c r="F12" s="360"/>
      <c r="G12" s="361"/>
      <c r="H12" s="242" t="s">
        <v>390</v>
      </c>
      <c r="I12" s="150" t="s">
        <v>382</v>
      </c>
      <c r="J12" s="357" t="s">
        <v>385</v>
      </c>
      <c r="K12" s="358"/>
      <c r="M12" s="144"/>
    </row>
    <row r="13" spans="2:19" ht="18" customHeight="1">
      <c r="B13" s="143"/>
      <c r="C13" s="147" t="s">
        <v>384</v>
      </c>
      <c r="D13" s="359" t="s">
        <v>379</v>
      </c>
      <c r="E13" s="360"/>
      <c r="F13" s="360"/>
      <c r="G13" s="361"/>
      <c r="H13" s="244" t="s">
        <v>388</v>
      </c>
      <c r="I13" s="150" t="s">
        <v>382</v>
      </c>
      <c r="J13" s="357" t="s">
        <v>385</v>
      </c>
      <c r="K13" s="358"/>
      <c r="M13" s="144"/>
    </row>
    <row r="14" spans="2:19" ht="18" customHeight="1">
      <c r="B14" s="143"/>
      <c r="C14" s="147" t="s">
        <v>384</v>
      </c>
      <c r="D14" s="359" t="s">
        <v>380</v>
      </c>
      <c r="E14" s="360"/>
      <c r="F14" s="360"/>
      <c r="G14" s="361"/>
      <c r="H14" s="244" t="s">
        <v>388</v>
      </c>
      <c r="I14" s="150" t="s">
        <v>382</v>
      </c>
      <c r="J14" s="357" t="s">
        <v>385</v>
      </c>
      <c r="K14" s="358"/>
      <c r="M14" s="144"/>
    </row>
    <row r="15" spans="2:19" ht="18" customHeight="1">
      <c r="B15" s="143"/>
      <c r="C15" s="147" t="s">
        <v>384</v>
      </c>
      <c r="D15" s="359" t="s">
        <v>381</v>
      </c>
      <c r="E15" s="360"/>
      <c r="F15" s="360"/>
      <c r="G15" s="361"/>
      <c r="H15" s="242" t="s">
        <v>390</v>
      </c>
      <c r="I15" s="150" t="s">
        <v>382</v>
      </c>
      <c r="J15" s="357" t="s">
        <v>385</v>
      </c>
      <c r="K15" s="358"/>
      <c r="M15" s="144"/>
    </row>
    <row r="16" spans="2:19" ht="18" customHeight="1">
      <c r="B16" s="143"/>
      <c r="C16" s="147" t="s">
        <v>397</v>
      </c>
      <c r="D16" s="359" t="s">
        <v>398</v>
      </c>
      <c r="E16" s="360"/>
      <c r="F16" s="360"/>
      <c r="G16" s="361"/>
      <c r="H16" s="247" t="s">
        <v>390</v>
      </c>
      <c r="I16" s="246" t="s">
        <v>382</v>
      </c>
      <c r="J16" s="357" t="s">
        <v>385</v>
      </c>
      <c r="K16" s="358"/>
      <c r="M16" s="144"/>
    </row>
    <row r="17" spans="2:13" ht="18" customHeight="1">
      <c r="B17" s="143"/>
      <c r="C17" s="147" t="s">
        <v>432</v>
      </c>
      <c r="D17" s="359" t="s">
        <v>433</v>
      </c>
      <c r="E17" s="360"/>
      <c r="F17" s="360"/>
      <c r="G17" s="361"/>
      <c r="H17" s="248" t="s">
        <v>390</v>
      </c>
      <c r="I17" s="249" t="s">
        <v>382</v>
      </c>
      <c r="J17" s="357" t="s">
        <v>385</v>
      </c>
      <c r="K17" s="358"/>
      <c r="M17" s="144"/>
    </row>
    <row r="18" spans="2:13" ht="18" customHeight="1">
      <c r="B18" s="143"/>
      <c r="C18" s="151"/>
      <c r="D18" s="359"/>
      <c r="E18" s="360"/>
      <c r="F18" s="360"/>
      <c r="G18" s="361"/>
      <c r="H18" s="242"/>
      <c r="I18" s="150"/>
      <c r="J18" s="357"/>
      <c r="K18" s="358"/>
      <c r="M18" s="144"/>
    </row>
    <row r="19" spans="2:13" ht="18" customHeight="1">
      <c r="B19" s="143"/>
      <c r="C19" s="151"/>
      <c r="D19" s="359"/>
      <c r="E19" s="360"/>
      <c r="F19" s="360"/>
      <c r="G19" s="361"/>
      <c r="H19" s="242"/>
      <c r="I19" s="150"/>
      <c r="J19" s="357"/>
      <c r="K19" s="358"/>
      <c r="M19" s="144"/>
    </row>
    <row r="20" spans="2:13" ht="18" customHeight="1">
      <c r="B20" s="143"/>
      <c r="C20" s="151"/>
      <c r="D20" s="359"/>
      <c r="E20" s="360"/>
      <c r="F20" s="360"/>
      <c r="G20" s="361"/>
      <c r="H20" s="242"/>
      <c r="I20" s="150"/>
      <c r="J20" s="357"/>
      <c r="K20" s="358"/>
      <c r="M20" s="144"/>
    </row>
    <row r="21" spans="2:13" ht="18" customHeight="1">
      <c r="B21" s="143"/>
      <c r="C21" s="151"/>
      <c r="D21" s="359"/>
      <c r="E21" s="360"/>
      <c r="F21" s="360"/>
      <c r="G21" s="361"/>
      <c r="H21" s="242"/>
      <c r="I21" s="150"/>
      <c r="J21" s="357"/>
      <c r="K21" s="358"/>
      <c r="M21" s="144"/>
    </row>
    <row r="22" spans="2:13" ht="18" customHeight="1">
      <c r="B22" s="143"/>
      <c r="C22" s="151"/>
      <c r="D22" s="359"/>
      <c r="E22" s="360"/>
      <c r="F22" s="360"/>
      <c r="G22" s="361"/>
      <c r="H22" s="242"/>
      <c r="I22" s="150"/>
      <c r="J22" s="357"/>
      <c r="K22" s="358"/>
      <c r="M22" s="144"/>
    </row>
    <row r="23" spans="2:13" ht="18" customHeight="1">
      <c r="B23" s="143"/>
      <c r="C23" s="151"/>
      <c r="D23" s="359"/>
      <c r="E23" s="360"/>
      <c r="F23" s="360"/>
      <c r="G23" s="361"/>
      <c r="H23" s="242"/>
      <c r="I23" s="150"/>
      <c r="J23" s="357"/>
      <c r="K23" s="358"/>
      <c r="M23" s="144"/>
    </row>
    <row r="24" spans="2:13" ht="18" customHeight="1">
      <c r="B24" s="143"/>
      <c r="C24" s="151"/>
      <c r="D24" s="359"/>
      <c r="E24" s="360"/>
      <c r="F24" s="360"/>
      <c r="G24" s="361"/>
      <c r="H24" s="242"/>
      <c r="I24" s="150"/>
      <c r="J24" s="357"/>
      <c r="K24" s="358"/>
      <c r="M24" s="144"/>
    </row>
    <row r="25" spans="2:13" ht="18" customHeight="1">
      <c r="B25" s="143"/>
      <c r="C25" s="151"/>
      <c r="D25" s="359"/>
      <c r="E25" s="360"/>
      <c r="F25" s="360"/>
      <c r="G25" s="361"/>
      <c r="H25" s="242"/>
      <c r="I25" s="150"/>
      <c r="J25" s="357"/>
      <c r="K25" s="358"/>
      <c r="M25" s="144"/>
    </row>
    <row r="26" spans="2:13" ht="18" customHeight="1">
      <c r="B26" s="143"/>
      <c r="C26" s="151"/>
      <c r="D26" s="359"/>
      <c r="E26" s="360"/>
      <c r="F26" s="360"/>
      <c r="G26" s="361"/>
      <c r="H26" s="242"/>
      <c r="I26" s="150"/>
      <c r="J26" s="357"/>
      <c r="K26" s="358"/>
      <c r="M26" s="144"/>
    </row>
    <row r="27" spans="2:13" ht="18" customHeight="1">
      <c r="B27" s="143"/>
      <c r="C27" s="151"/>
      <c r="D27" s="359"/>
      <c r="E27" s="362"/>
      <c r="F27" s="362"/>
      <c r="G27" s="363"/>
      <c r="H27" s="243"/>
      <c r="I27" s="150"/>
      <c r="J27" s="359"/>
      <c r="K27" s="363"/>
      <c r="M27" s="144"/>
    </row>
    <row r="28" spans="2:13" ht="17.25" customHeight="1">
      <c r="B28" s="143"/>
      <c r="C28" s="151"/>
      <c r="D28" s="359"/>
      <c r="E28" s="362"/>
      <c r="F28" s="362"/>
      <c r="G28" s="363"/>
      <c r="H28" s="243"/>
      <c r="I28" s="150"/>
      <c r="J28" s="359"/>
      <c r="K28" s="363"/>
      <c r="M28" s="144"/>
    </row>
    <row r="29" spans="2:13" ht="17.25" customHeight="1">
      <c r="B29" s="143"/>
      <c r="C29" s="151"/>
      <c r="D29" s="359"/>
      <c r="E29" s="362"/>
      <c r="F29" s="362"/>
      <c r="G29" s="363"/>
      <c r="H29" s="243"/>
      <c r="I29" s="150"/>
      <c r="J29" s="359"/>
      <c r="K29" s="363"/>
      <c r="M29" s="144"/>
    </row>
    <row r="30" spans="2:13" ht="17.25" customHeight="1">
      <c r="B30" s="143"/>
      <c r="C30" s="151"/>
      <c r="D30" s="359"/>
      <c r="E30" s="360"/>
      <c r="F30" s="360"/>
      <c r="G30" s="361"/>
      <c r="H30" s="242"/>
      <c r="I30" s="150"/>
      <c r="J30" s="359"/>
      <c r="K30" s="363"/>
      <c r="M30" s="144"/>
    </row>
    <row r="31" spans="2:13" ht="17.25" customHeight="1">
      <c r="B31" s="143"/>
      <c r="C31" s="151"/>
      <c r="D31" s="359"/>
      <c r="E31" s="360"/>
      <c r="F31" s="360"/>
      <c r="G31" s="361"/>
      <c r="H31" s="242"/>
      <c r="I31" s="150"/>
      <c r="J31" s="359"/>
      <c r="K31" s="363"/>
      <c r="M31" s="144"/>
    </row>
    <row r="32" spans="2:13" ht="19.149999999999999" customHeight="1">
      <c r="B32" s="143"/>
      <c r="C32" s="151"/>
      <c r="D32" s="359"/>
      <c r="E32" s="360"/>
      <c r="F32" s="360"/>
      <c r="G32" s="361"/>
      <c r="H32" s="242"/>
      <c r="I32" s="150"/>
      <c r="J32" s="359"/>
      <c r="K32" s="363"/>
      <c r="M32" s="144"/>
    </row>
    <row r="33" spans="2:13" ht="19.5" customHeight="1">
      <c r="B33" s="364"/>
      <c r="C33" s="365"/>
      <c r="D33" s="365"/>
      <c r="E33" s="365"/>
      <c r="F33" s="365"/>
      <c r="G33" s="365"/>
      <c r="H33" s="365"/>
      <c r="I33" s="365"/>
      <c r="J33" s="365"/>
      <c r="K33" s="365"/>
      <c r="L33" s="365"/>
      <c r="M33" s="366"/>
    </row>
    <row r="34" spans="2:13" ht="19.5" customHeight="1">
      <c r="B34" s="364" t="s">
        <v>49</v>
      </c>
      <c r="C34" s="365"/>
      <c r="D34" s="365"/>
      <c r="E34" s="365"/>
      <c r="F34" s="365"/>
      <c r="G34" s="365"/>
      <c r="H34" s="365"/>
      <c r="I34" s="365"/>
      <c r="J34" s="365"/>
      <c r="K34" s="365"/>
      <c r="L34" s="365"/>
      <c r="M34" s="366"/>
    </row>
    <row r="35" spans="2:13" ht="14.25" customHeight="1">
      <c r="B35" s="143"/>
      <c r="I35" s="152"/>
      <c r="M35" s="144"/>
    </row>
    <row r="36" spans="2:13" ht="42" customHeight="1">
      <c r="B36" s="143"/>
      <c r="M36" s="144"/>
    </row>
    <row r="37" spans="2:13" ht="85.5" customHeight="1">
      <c r="B37" s="143"/>
      <c r="M37" s="144"/>
    </row>
    <row r="38" spans="2:13">
      <c r="B38" s="153" t="s">
        <v>208</v>
      </c>
      <c r="C38" s="154" t="s">
        <v>209</v>
      </c>
      <c r="M38" s="144"/>
    </row>
    <row r="39" spans="2:13" ht="14.25" thickBot="1">
      <c r="B39" s="155">
        <v>20240415</v>
      </c>
      <c r="C39" s="156"/>
      <c r="D39" s="157"/>
      <c r="E39" s="157"/>
      <c r="F39" s="157"/>
      <c r="G39" s="157"/>
      <c r="H39" s="157"/>
      <c r="I39" s="157"/>
      <c r="J39" s="157"/>
      <c r="K39" s="157"/>
      <c r="L39" s="157"/>
      <c r="M39" s="158"/>
    </row>
  </sheetData>
  <mergeCells count="56">
    <mergeCell ref="B33:M33"/>
    <mergeCell ref="B34:M34"/>
    <mergeCell ref="D30:G30"/>
    <mergeCell ref="J30:K30"/>
    <mergeCell ref="D31:G31"/>
    <mergeCell ref="J31:K31"/>
    <mergeCell ref="D32:G32"/>
    <mergeCell ref="J32:K32"/>
    <mergeCell ref="D27:G27"/>
    <mergeCell ref="J27:K27"/>
    <mergeCell ref="D28:G28"/>
    <mergeCell ref="J28:K28"/>
    <mergeCell ref="D29:G29"/>
    <mergeCell ref="J29:K29"/>
    <mergeCell ref="D24:G24"/>
    <mergeCell ref="J24:K24"/>
    <mergeCell ref="D25:G25"/>
    <mergeCell ref="J25:K25"/>
    <mergeCell ref="D26:G26"/>
    <mergeCell ref="J26:K26"/>
    <mergeCell ref="D21:G21"/>
    <mergeCell ref="J21:K21"/>
    <mergeCell ref="D22:G22"/>
    <mergeCell ref="J22:K22"/>
    <mergeCell ref="D23:G23"/>
    <mergeCell ref="J23:K23"/>
    <mergeCell ref="D18:G18"/>
    <mergeCell ref="J18:K18"/>
    <mergeCell ref="D19:G19"/>
    <mergeCell ref="J19:K19"/>
    <mergeCell ref="D20:G20"/>
    <mergeCell ref="J20:K20"/>
    <mergeCell ref="D15:G15"/>
    <mergeCell ref="J15:K15"/>
    <mergeCell ref="D16:G16"/>
    <mergeCell ref="J16:K16"/>
    <mergeCell ref="J17:K17"/>
    <mergeCell ref="D17:G17"/>
    <mergeCell ref="D12:G12"/>
    <mergeCell ref="J12:K12"/>
    <mergeCell ref="D13:G13"/>
    <mergeCell ref="J13:K13"/>
    <mergeCell ref="D14:G14"/>
    <mergeCell ref="J14:K14"/>
    <mergeCell ref="D9:G9"/>
    <mergeCell ref="J9:K9"/>
    <mergeCell ref="D10:G10"/>
    <mergeCell ref="J10:K10"/>
    <mergeCell ref="D11:G11"/>
    <mergeCell ref="J11:K11"/>
    <mergeCell ref="C4:K4"/>
    <mergeCell ref="C6:K6"/>
    <mergeCell ref="D7:G7"/>
    <mergeCell ref="J7:K7"/>
    <mergeCell ref="D8:G8"/>
    <mergeCell ref="J8:K8"/>
  </mergeCells>
  <phoneticPr fontId="1"/>
  <printOptions horizontalCentered="1" verticalCentered="1"/>
  <pageMargins left="0.70866141732283472" right="0.70866141732283472" top="0.74803149606299213" bottom="0.74803149606299213" header="0.31496062992125984" footer="0.31496062992125984"/>
  <pageSetup paperSize="9" scale="8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E7BD8-D04A-4EFF-BEC8-8757D1373036}">
  <sheetPr>
    <tabColor theme="0"/>
    <pageSetUpPr fitToPage="1"/>
  </sheetPr>
  <dimension ref="A1:AY44"/>
  <sheetViews>
    <sheetView view="pageBreakPreview" zoomScale="60" zoomScaleNormal="85" workbookViewId="0">
      <selection activeCell="Y3" sqref="Y3:AF3"/>
    </sheetView>
  </sheetViews>
  <sheetFormatPr defaultColWidth="8.25" defaultRowHeight="13.5"/>
  <cols>
    <col min="1" max="1" width="14.625" style="186" customWidth="1"/>
    <col min="2" max="2" width="17.125" style="186" customWidth="1"/>
    <col min="3" max="3" width="1.75" style="186" customWidth="1"/>
    <col min="4" max="4" width="5.25" style="186" customWidth="1"/>
    <col min="5" max="7" width="3" style="186" customWidth="1"/>
    <col min="8" max="8" width="3.625" style="186" customWidth="1"/>
    <col min="9" max="9" width="5.125" style="186" customWidth="1"/>
    <col min="10" max="10" width="3.625" style="186" customWidth="1"/>
    <col min="11" max="11" width="6.125" style="186" customWidth="1"/>
    <col min="12" max="18" width="3.625" style="186" customWidth="1"/>
    <col min="19" max="31" width="3.375" style="186" customWidth="1"/>
    <col min="32" max="32" width="3.625" style="186" customWidth="1"/>
    <col min="33" max="33" width="9.75" style="186" customWidth="1"/>
    <col min="34" max="58" width="3" style="186" customWidth="1"/>
    <col min="59" max="16384" width="8.25" style="186"/>
  </cols>
  <sheetData>
    <row r="1" spans="1:51" ht="10.5" customHeight="1">
      <c r="A1" s="751" t="s">
        <v>289</v>
      </c>
      <c r="B1" s="751"/>
      <c r="C1" s="165"/>
      <c r="D1" s="753" t="s">
        <v>290</v>
      </c>
      <c r="E1" s="753"/>
      <c r="F1" s="753"/>
      <c r="G1" s="753"/>
      <c r="H1" s="753"/>
      <c r="I1" s="753"/>
      <c r="J1" s="753"/>
      <c r="K1" s="753"/>
      <c r="L1" s="753"/>
      <c r="M1" s="753"/>
      <c r="N1" s="753"/>
      <c r="O1" s="753"/>
      <c r="P1" s="753"/>
      <c r="Q1" s="753"/>
      <c r="R1" s="753"/>
      <c r="S1" s="753"/>
      <c r="T1" s="753"/>
      <c r="U1" s="753"/>
      <c r="V1" s="753"/>
      <c r="W1" s="753"/>
      <c r="X1" s="185"/>
      <c r="Y1" s="185"/>
      <c r="Z1" s="185"/>
      <c r="AA1" s="185"/>
      <c r="AB1" s="185"/>
      <c r="AC1" s="185"/>
      <c r="AD1" s="185"/>
      <c r="AE1" s="185"/>
      <c r="AF1" s="185"/>
    </row>
    <row r="2" spans="1:51" ht="16.5" customHeight="1">
      <c r="A2" s="752"/>
      <c r="B2" s="752"/>
      <c r="C2" s="165"/>
      <c r="D2" s="754"/>
      <c r="E2" s="754"/>
      <c r="F2" s="754"/>
      <c r="G2" s="754"/>
      <c r="H2" s="754"/>
      <c r="I2" s="754"/>
      <c r="J2" s="754"/>
      <c r="K2" s="754"/>
      <c r="L2" s="754"/>
      <c r="M2" s="754"/>
      <c r="N2" s="754"/>
      <c r="O2" s="754"/>
      <c r="P2" s="754"/>
      <c r="Q2" s="754"/>
      <c r="R2" s="754"/>
      <c r="S2" s="754"/>
      <c r="T2" s="754"/>
      <c r="U2" s="754"/>
      <c r="V2" s="754"/>
      <c r="W2" s="754"/>
      <c r="X2" s="794" t="s">
        <v>291</v>
      </c>
      <c r="Y2" s="794"/>
      <c r="Z2" s="794"/>
      <c r="AA2" s="794"/>
      <c r="AB2" s="794"/>
      <c r="AC2" s="794"/>
      <c r="AD2" s="794"/>
      <c r="AE2" s="794"/>
      <c r="AF2" s="794"/>
    </row>
    <row r="3" spans="1:51" ht="31.9" customHeight="1">
      <c r="A3" s="187" t="s">
        <v>292</v>
      </c>
      <c r="B3" s="795"/>
      <c r="C3" s="796"/>
      <c r="D3" s="796"/>
      <c r="E3" s="796"/>
      <c r="F3" s="796"/>
      <c r="G3" s="796"/>
      <c r="H3" s="796"/>
      <c r="I3" s="796"/>
      <c r="J3" s="796"/>
      <c r="K3" s="796"/>
      <c r="L3" s="796"/>
      <c r="M3" s="797"/>
      <c r="N3" s="798" t="s">
        <v>293</v>
      </c>
      <c r="O3" s="799"/>
      <c r="P3" s="800"/>
      <c r="Q3" s="801"/>
      <c r="R3" s="801"/>
      <c r="S3" s="801"/>
      <c r="T3" s="801"/>
      <c r="U3" s="801"/>
      <c r="V3" s="801"/>
      <c r="W3" s="802" t="s">
        <v>52</v>
      </c>
      <c r="X3" s="802"/>
      <c r="Y3" s="801"/>
      <c r="Z3" s="801"/>
      <c r="AA3" s="801"/>
      <c r="AB3" s="801"/>
      <c r="AC3" s="801"/>
      <c r="AD3" s="801"/>
      <c r="AE3" s="801"/>
      <c r="AF3" s="803"/>
    </row>
    <row r="4" spans="1:51" ht="24.75" customHeight="1" thickBot="1">
      <c r="A4" s="188" t="s">
        <v>294</v>
      </c>
      <c r="B4" s="165"/>
      <c r="C4" s="165"/>
      <c r="D4" s="804" t="s">
        <v>295</v>
      </c>
      <c r="E4" s="804"/>
      <c r="F4" s="804"/>
      <c r="G4" s="804"/>
      <c r="H4" s="804"/>
      <c r="I4" s="804"/>
      <c r="J4" s="804"/>
      <c r="K4" s="804"/>
      <c r="L4" s="165"/>
      <c r="M4" s="165"/>
      <c r="N4" s="165"/>
      <c r="O4" s="165"/>
      <c r="P4" s="165"/>
      <c r="Q4" s="165"/>
      <c r="R4" s="165"/>
      <c r="S4" s="165"/>
      <c r="T4" s="165"/>
      <c r="U4" s="165"/>
      <c r="V4" s="165"/>
      <c r="W4" s="165"/>
      <c r="X4" s="165"/>
      <c r="Y4" s="165"/>
      <c r="Z4" s="165"/>
      <c r="AA4" s="165"/>
      <c r="AB4" s="165"/>
      <c r="AC4" s="165"/>
      <c r="AD4" s="165"/>
      <c r="AE4" s="165"/>
      <c r="AF4" s="165"/>
    </row>
    <row r="5" spans="1:51" ht="16.5" customHeight="1" thickBot="1">
      <c r="A5" s="189" t="s">
        <v>296</v>
      </c>
      <c r="B5" s="190"/>
      <c r="C5" s="165"/>
      <c r="D5" s="805"/>
      <c r="E5" s="805"/>
      <c r="F5" s="805"/>
      <c r="G5" s="805"/>
      <c r="H5" s="805"/>
      <c r="I5" s="805"/>
      <c r="J5" s="805"/>
      <c r="K5" s="805"/>
      <c r="L5" s="806" t="s">
        <v>297</v>
      </c>
      <c r="M5" s="807"/>
      <c r="N5" s="807"/>
      <c r="O5" s="807"/>
      <c r="P5" s="807"/>
      <c r="Q5" s="807"/>
      <c r="R5" s="808"/>
      <c r="S5" s="806" t="s">
        <v>298</v>
      </c>
      <c r="T5" s="807"/>
      <c r="U5" s="807"/>
      <c r="V5" s="807"/>
      <c r="W5" s="807"/>
      <c r="X5" s="807"/>
      <c r="Y5" s="807"/>
      <c r="Z5" s="807"/>
      <c r="AA5" s="807"/>
      <c r="AB5" s="807"/>
      <c r="AC5" s="807"/>
      <c r="AD5" s="807"/>
      <c r="AE5" s="807"/>
      <c r="AF5" s="808"/>
      <c r="AR5" s="191" t="s">
        <v>299</v>
      </c>
      <c r="AS5" s="192"/>
      <c r="AT5" s="192"/>
      <c r="AU5" s="192"/>
      <c r="AV5" s="192"/>
      <c r="AW5" s="192"/>
      <c r="AX5" s="192"/>
      <c r="AY5" s="193"/>
    </row>
    <row r="6" spans="1:51" ht="13.9" customHeight="1">
      <c r="A6" s="787"/>
      <c r="B6" s="788"/>
      <c r="C6" s="165"/>
      <c r="D6" s="791" t="s">
        <v>300</v>
      </c>
      <c r="E6" s="809" t="s">
        <v>301</v>
      </c>
      <c r="F6" s="810"/>
      <c r="G6" s="810"/>
      <c r="H6" s="810"/>
      <c r="I6" s="810"/>
      <c r="J6" s="810"/>
      <c r="K6" s="811"/>
      <c r="L6" s="775"/>
      <c r="M6" s="775"/>
      <c r="N6" s="775"/>
      <c r="O6" s="775"/>
      <c r="P6" s="775"/>
      <c r="Q6" s="775"/>
      <c r="R6" s="778"/>
      <c r="S6" s="781" t="s">
        <v>302</v>
      </c>
      <c r="T6" s="784" t="s">
        <v>303</v>
      </c>
      <c r="U6" s="784" t="s">
        <v>304</v>
      </c>
      <c r="V6" s="784" t="s">
        <v>305</v>
      </c>
      <c r="W6" s="818" t="s">
        <v>306</v>
      </c>
      <c r="X6" s="818" t="s">
        <v>307</v>
      </c>
      <c r="Y6" s="818" t="s">
        <v>308</v>
      </c>
      <c r="Z6" s="784" t="s">
        <v>309</v>
      </c>
      <c r="AA6" s="824" t="s">
        <v>310</v>
      </c>
      <c r="AB6" s="784" t="s">
        <v>311</v>
      </c>
      <c r="AC6" s="818" t="s">
        <v>312</v>
      </c>
      <c r="AD6" s="818" t="s">
        <v>313</v>
      </c>
      <c r="AE6" s="818" t="s">
        <v>314</v>
      </c>
      <c r="AF6" s="821" t="s">
        <v>315</v>
      </c>
      <c r="AR6" s="194" t="s">
        <v>316</v>
      </c>
      <c r="AS6" s="165"/>
      <c r="AT6" s="165"/>
      <c r="AU6" s="165"/>
      <c r="AV6" s="165"/>
      <c r="AW6" s="165"/>
      <c r="AX6" s="165"/>
      <c r="AY6" s="195"/>
    </row>
    <row r="7" spans="1:51" ht="13.9" customHeight="1" thickBot="1">
      <c r="A7" s="789"/>
      <c r="B7" s="790"/>
      <c r="C7" s="165"/>
      <c r="D7" s="792"/>
      <c r="E7" s="812"/>
      <c r="F7" s="813"/>
      <c r="G7" s="813"/>
      <c r="H7" s="813"/>
      <c r="I7" s="813"/>
      <c r="J7" s="813"/>
      <c r="K7" s="814"/>
      <c r="L7" s="776"/>
      <c r="M7" s="776"/>
      <c r="N7" s="776"/>
      <c r="O7" s="776"/>
      <c r="P7" s="776"/>
      <c r="Q7" s="776"/>
      <c r="R7" s="779"/>
      <c r="S7" s="782"/>
      <c r="T7" s="785"/>
      <c r="U7" s="785"/>
      <c r="V7" s="785"/>
      <c r="W7" s="819"/>
      <c r="X7" s="819"/>
      <c r="Y7" s="819"/>
      <c r="Z7" s="785"/>
      <c r="AA7" s="825"/>
      <c r="AB7" s="785"/>
      <c r="AC7" s="819"/>
      <c r="AD7" s="819"/>
      <c r="AE7" s="819"/>
      <c r="AF7" s="822"/>
      <c r="AR7" s="194" t="s">
        <v>317</v>
      </c>
      <c r="AS7" s="165"/>
      <c r="AT7" s="165"/>
      <c r="AU7" s="165"/>
      <c r="AV7" s="165"/>
      <c r="AW7" s="165"/>
      <c r="AX7" s="165"/>
      <c r="AY7" s="195"/>
    </row>
    <row r="8" spans="1:51" ht="20.65" customHeight="1" thickBot="1">
      <c r="A8" s="196"/>
      <c r="B8" s="165"/>
      <c r="C8" s="165"/>
      <c r="D8" s="793"/>
      <c r="E8" s="815"/>
      <c r="F8" s="816"/>
      <c r="G8" s="816"/>
      <c r="H8" s="816"/>
      <c r="I8" s="816"/>
      <c r="J8" s="816"/>
      <c r="K8" s="817"/>
      <c r="L8" s="777"/>
      <c r="M8" s="777"/>
      <c r="N8" s="777"/>
      <c r="O8" s="777"/>
      <c r="P8" s="777"/>
      <c r="Q8" s="777"/>
      <c r="R8" s="780"/>
      <c r="S8" s="783"/>
      <c r="T8" s="786"/>
      <c r="U8" s="786"/>
      <c r="V8" s="786"/>
      <c r="W8" s="820"/>
      <c r="X8" s="820"/>
      <c r="Y8" s="820"/>
      <c r="Z8" s="786"/>
      <c r="AA8" s="826"/>
      <c r="AB8" s="786"/>
      <c r="AC8" s="820"/>
      <c r="AD8" s="820"/>
      <c r="AE8" s="820"/>
      <c r="AF8" s="823"/>
      <c r="AR8" s="194" t="s">
        <v>318</v>
      </c>
      <c r="AS8" s="165"/>
      <c r="AT8" s="165"/>
      <c r="AU8" s="165"/>
      <c r="AV8" s="165"/>
      <c r="AW8" s="165"/>
      <c r="AX8" s="165"/>
      <c r="AY8" s="195"/>
    </row>
    <row r="9" spans="1:51" ht="13.9" customHeight="1">
      <c r="A9" s="755" t="s">
        <v>319</v>
      </c>
      <c r="B9" s="756"/>
      <c r="C9" s="165"/>
      <c r="D9" s="757"/>
      <c r="E9" s="760"/>
      <c r="F9" s="761"/>
      <c r="G9" s="761"/>
      <c r="H9" s="761"/>
      <c r="I9" s="761"/>
      <c r="J9" s="761"/>
      <c r="K9" s="762"/>
      <c r="L9" s="745"/>
      <c r="M9" s="745"/>
      <c r="N9" s="745"/>
      <c r="O9" s="745"/>
      <c r="P9" s="745"/>
      <c r="Q9" s="745"/>
      <c r="R9" s="745"/>
      <c r="S9" s="833"/>
      <c r="T9" s="748"/>
      <c r="U9" s="748"/>
      <c r="V9" s="784"/>
      <c r="W9" s="830"/>
      <c r="X9" s="830"/>
      <c r="Y9" s="830"/>
      <c r="Z9" s="830"/>
      <c r="AA9" s="830"/>
      <c r="AB9" s="830"/>
      <c r="AC9" s="830"/>
      <c r="AD9" s="830"/>
      <c r="AE9" s="830"/>
      <c r="AF9" s="827"/>
      <c r="AR9" s="194" t="s">
        <v>320</v>
      </c>
      <c r="AS9" s="165"/>
      <c r="AT9" s="165"/>
      <c r="AU9" s="165"/>
      <c r="AV9" s="165"/>
      <c r="AW9" s="165"/>
      <c r="AX9" s="165"/>
      <c r="AY9" s="195"/>
    </row>
    <row r="10" spans="1:51" ht="15.75" customHeight="1">
      <c r="A10" s="769"/>
      <c r="B10" s="770"/>
      <c r="C10" s="165"/>
      <c r="D10" s="758"/>
      <c r="E10" s="763"/>
      <c r="F10" s="764"/>
      <c r="G10" s="764"/>
      <c r="H10" s="764"/>
      <c r="I10" s="764"/>
      <c r="J10" s="764"/>
      <c r="K10" s="765"/>
      <c r="L10" s="746"/>
      <c r="M10" s="746"/>
      <c r="N10" s="746"/>
      <c r="O10" s="746"/>
      <c r="P10" s="746"/>
      <c r="Q10" s="746"/>
      <c r="R10" s="746"/>
      <c r="S10" s="834"/>
      <c r="T10" s="749"/>
      <c r="U10" s="749"/>
      <c r="V10" s="785"/>
      <c r="W10" s="831"/>
      <c r="X10" s="831"/>
      <c r="Y10" s="831"/>
      <c r="Z10" s="831"/>
      <c r="AA10" s="831"/>
      <c r="AB10" s="831"/>
      <c r="AC10" s="831"/>
      <c r="AD10" s="831"/>
      <c r="AE10" s="831"/>
      <c r="AF10" s="828"/>
      <c r="AR10" s="194" t="s">
        <v>321</v>
      </c>
      <c r="AS10" s="165"/>
      <c r="AT10" s="165"/>
      <c r="AU10" s="165"/>
      <c r="AV10" s="165"/>
      <c r="AW10" s="165"/>
      <c r="AX10" s="165"/>
      <c r="AY10" s="195"/>
    </row>
    <row r="11" spans="1:51" ht="13.9" customHeight="1">
      <c r="A11" s="771"/>
      <c r="B11" s="772"/>
      <c r="C11" s="165"/>
      <c r="D11" s="759"/>
      <c r="E11" s="766"/>
      <c r="F11" s="767"/>
      <c r="G11" s="767"/>
      <c r="H11" s="767"/>
      <c r="I11" s="767"/>
      <c r="J11" s="767"/>
      <c r="K11" s="768"/>
      <c r="L11" s="747"/>
      <c r="M11" s="747"/>
      <c r="N11" s="747"/>
      <c r="O11" s="747"/>
      <c r="P11" s="747"/>
      <c r="Q11" s="747"/>
      <c r="R11" s="747"/>
      <c r="S11" s="835"/>
      <c r="T11" s="750"/>
      <c r="U11" s="750"/>
      <c r="V11" s="786"/>
      <c r="W11" s="832"/>
      <c r="X11" s="832"/>
      <c r="Y11" s="832"/>
      <c r="Z11" s="832"/>
      <c r="AA11" s="832"/>
      <c r="AB11" s="832"/>
      <c r="AC11" s="832"/>
      <c r="AD11" s="832"/>
      <c r="AE11" s="832"/>
      <c r="AF11" s="829"/>
      <c r="AR11" s="194" t="s">
        <v>322</v>
      </c>
      <c r="AS11" s="165"/>
      <c r="AT11" s="165"/>
      <c r="AU11" s="165"/>
      <c r="AV11" s="165"/>
      <c r="AW11" s="165"/>
      <c r="AX11" s="165"/>
      <c r="AY11" s="195"/>
    </row>
    <row r="12" spans="1:51" ht="13.9" customHeight="1">
      <c r="A12" s="773"/>
      <c r="B12" s="774"/>
      <c r="C12" s="165"/>
      <c r="D12" s="757"/>
      <c r="E12" s="760"/>
      <c r="F12" s="761"/>
      <c r="G12" s="761"/>
      <c r="H12" s="761"/>
      <c r="I12" s="761"/>
      <c r="J12" s="761"/>
      <c r="K12" s="762"/>
      <c r="L12" s="745"/>
      <c r="M12" s="745"/>
      <c r="N12" s="745"/>
      <c r="O12" s="745"/>
      <c r="P12" s="745"/>
      <c r="Q12" s="745"/>
      <c r="R12" s="745"/>
      <c r="S12" s="833"/>
      <c r="T12" s="748"/>
      <c r="U12" s="748"/>
      <c r="V12" s="748"/>
      <c r="W12" s="830"/>
      <c r="X12" s="830"/>
      <c r="Y12" s="830"/>
      <c r="Z12" s="830"/>
      <c r="AA12" s="830"/>
      <c r="AB12" s="830"/>
      <c r="AC12" s="830"/>
      <c r="AD12" s="830"/>
      <c r="AE12" s="830"/>
      <c r="AF12" s="827"/>
      <c r="AR12" s="194" t="s">
        <v>323</v>
      </c>
      <c r="AS12" s="165"/>
      <c r="AT12" s="165"/>
      <c r="AU12" s="165"/>
      <c r="AV12" s="165"/>
      <c r="AW12" s="165"/>
      <c r="AX12" s="165"/>
      <c r="AY12" s="195"/>
    </row>
    <row r="13" spans="1:51" ht="13.9" customHeight="1">
      <c r="A13" s="197" t="s">
        <v>324</v>
      </c>
      <c r="B13" s="198"/>
      <c r="C13" s="165"/>
      <c r="D13" s="758"/>
      <c r="E13" s="763"/>
      <c r="F13" s="764"/>
      <c r="G13" s="764"/>
      <c r="H13" s="764"/>
      <c r="I13" s="764"/>
      <c r="J13" s="764"/>
      <c r="K13" s="765"/>
      <c r="L13" s="746"/>
      <c r="M13" s="746"/>
      <c r="N13" s="746"/>
      <c r="O13" s="746"/>
      <c r="P13" s="746"/>
      <c r="Q13" s="746"/>
      <c r="R13" s="746"/>
      <c r="S13" s="834"/>
      <c r="T13" s="749"/>
      <c r="U13" s="749"/>
      <c r="V13" s="749"/>
      <c r="W13" s="831"/>
      <c r="X13" s="831"/>
      <c r="Y13" s="831"/>
      <c r="Z13" s="831"/>
      <c r="AA13" s="831"/>
      <c r="AB13" s="831"/>
      <c r="AC13" s="831"/>
      <c r="AD13" s="831"/>
      <c r="AE13" s="831"/>
      <c r="AF13" s="828"/>
      <c r="AR13" s="194" t="s">
        <v>325</v>
      </c>
      <c r="AS13" s="165"/>
      <c r="AT13" s="165"/>
      <c r="AU13" s="165"/>
      <c r="AV13" s="165"/>
      <c r="AW13" s="165"/>
      <c r="AX13" s="165"/>
      <c r="AY13" s="195"/>
    </row>
    <row r="14" spans="1:51" ht="13.9" customHeight="1">
      <c r="A14" s="769"/>
      <c r="B14" s="770"/>
      <c r="C14" s="165"/>
      <c r="D14" s="759"/>
      <c r="E14" s="766"/>
      <c r="F14" s="767"/>
      <c r="G14" s="767"/>
      <c r="H14" s="767"/>
      <c r="I14" s="767"/>
      <c r="J14" s="767"/>
      <c r="K14" s="768"/>
      <c r="L14" s="747"/>
      <c r="M14" s="747"/>
      <c r="N14" s="747"/>
      <c r="O14" s="747"/>
      <c r="P14" s="747"/>
      <c r="Q14" s="747"/>
      <c r="R14" s="747"/>
      <c r="S14" s="835"/>
      <c r="T14" s="750"/>
      <c r="U14" s="750"/>
      <c r="V14" s="750"/>
      <c r="W14" s="832"/>
      <c r="X14" s="832"/>
      <c r="Y14" s="832"/>
      <c r="Z14" s="832"/>
      <c r="AA14" s="832"/>
      <c r="AB14" s="832"/>
      <c r="AC14" s="832"/>
      <c r="AD14" s="832"/>
      <c r="AE14" s="832"/>
      <c r="AF14" s="829"/>
      <c r="AR14" s="194" t="s">
        <v>326</v>
      </c>
      <c r="AS14" s="165"/>
      <c r="AT14" s="165"/>
      <c r="AU14" s="165"/>
      <c r="AV14" s="165"/>
      <c r="AW14" s="165"/>
      <c r="AX14" s="165"/>
      <c r="AY14" s="195"/>
    </row>
    <row r="15" spans="1:51" ht="13.9" customHeight="1" thickBot="1">
      <c r="A15" s="836"/>
      <c r="B15" s="837"/>
      <c r="C15" s="165"/>
      <c r="D15" s="757"/>
      <c r="E15" s="838"/>
      <c r="F15" s="839"/>
      <c r="G15" s="839"/>
      <c r="H15" s="839"/>
      <c r="I15" s="839"/>
      <c r="J15" s="839"/>
      <c r="K15" s="840"/>
      <c r="L15" s="745"/>
      <c r="M15" s="745"/>
      <c r="N15" s="745"/>
      <c r="O15" s="745"/>
      <c r="P15" s="745"/>
      <c r="Q15" s="745"/>
      <c r="R15" s="745"/>
      <c r="S15" s="833"/>
      <c r="T15" s="748"/>
      <c r="U15" s="748"/>
      <c r="V15" s="748"/>
      <c r="W15" s="830"/>
      <c r="X15" s="830"/>
      <c r="Y15" s="830"/>
      <c r="Z15" s="830"/>
      <c r="AA15" s="830"/>
      <c r="AB15" s="830"/>
      <c r="AC15" s="830"/>
      <c r="AD15" s="830"/>
      <c r="AE15" s="830"/>
      <c r="AF15" s="827"/>
      <c r="AR15" s="194" t="s">
        <v>327</v>
      </c>
      <c r="AS15" s="165"/>
      <c r="AT15" s="165"/>
      <c r="AU15" s="165"/>
      <c r="AV15" s="165"/>
      <c r="AW15" s="165"/>
      <c r="AX15" s="165"/>
      <c r="AY15" s="195"/>
    </row>
    <row r="16" spans="1:51" ht="13.9" customHeight="1" thickBot="1">
      <c r="A16" s="196"/>
      <c r="B16" s="165"/>
      <c r="C16" s="165"/>
      <c r="D16" s="758"/>
      <c r="E16" s="812"/>
      <c r="F16" s="813"/>
      <c r="G16" s="813"/>
      <c r="H16" s="813"/>
      <c r="I16" s="813"/>
      <c r="J16" s="813"/>
      <c r="K16" s="814"/>
      <c r="L16" s="746"/>
      <c r="M16" s="746"/>
      <c r="N16" s="746"/>
      <c r="O16" s="746"/>
      <c r="P16" s="746"/>
      <c r="Q16" s="746"/>
      <c r="R16" s="746"/>
      <c r="S16" s="834"/>
      <c r="T16" s="749"/>
      <c r="U16" s="749"/>
      <c r="V16" s="749"/>
      <c r="W16" s="831"/>
      <c r="X16" s="831"/>
      <c r="Y16" s="831"/>
      <c r="Z16" s="831"/>
      <c r="AA16" s="831"/>
      <c r="AB16" s="831"/>
      <c r="AC16" s="831"/>
      <c r="AD16" s="831"/>
      <c r="AE16" s="831"/>
      <c r="AF16" s="828"/>
      <c r="AR16" s="194" t="s">
        <v>328</v>
      </c>
      <c r="AS16" s="165"/>
      <c r="AT16" s="165"/>
      <c r="AU16" s="165"/>
      <c r="AV16" s="165"/>
      <c r="AW16" s="165"/>
      <c r="AX16" s="165"/>
      <c r="AY16" s="195"/>
    </row>
    <row r="17" spans="1:51" ht="13.9" customHeight="1">
      <c r="A17" s="841" t="s">
        <v>329</v>
      </c>
      <c r="B17" s="842"/>
      <c r="C17" s="165"/>
      <c r="D17" s="759"/>
      <c r="E17" s="815"/>
      <c r="F17" s="816"/>
      <c r="G17" s="816"/>
      <c r="H17" s="816"/>
      <c r="I17" s="816"/>
      <c r="J17" s="816"/>
      <c r="K17" s="817"/>
      <c r="L17" s="747"/>
      <c r="M17" s="747"/>
      <c r="N17" s="747"/>
      <c r="O17" s="747"/>
      <c r="P17" s="747"/>
      <c r="Q17" s="747"/>
      <c r="R17" s="747"/>
      <c r="S17" s="835"/>
      <c r="T17" s="750"/>
      <c r="U17" s="750"/>
      <c r="V17" s="750"/>
      <c r="W17" s="832"/>
      <c r="X17" s="832"/>
      <c r="Y17" s="832"/>
      <c r="Z17" s="832"/>
      <c r="AA17" s="832"/>
      <c r="AB17" s="832"/>
      <c r="AC17" s="832"/>
      <c r="AD17" s="832"/>
      <c r="AE17" s="832"/>
      <c r="AF17" s="829"/>
      <c r="AR17" s="199" t="s">
        <v>330</v>
      </c>
      <c r="AS17" s="200"/>
      <c r="AT17" s="200"/>
      <c r="AU17" s="200"/>
      <c r="AV17" s="200"/>
      <c r="AW17" s="200"/>
      <c r="AX17" s="200"/>
      <c r="AY17" s="201"/>
    </row>
    <row r="18" spans="1:51" ht="13.9" customHeight="1">
      <c r="A18" s="843" t="s">
        <v>331</v>
      </c>
      <c r="B18" s="844"/>
      <c r="C18" s="165"/>
      <c r="D18" s="757"/>
      <c r="E18" s="838"/>
      <c r="F18" s="839"/>
      <c r="G18" s="839"/>
      <c r="H18" s="839"/>
      <c r="I18" s="839"/>
      <c r="J18" s="839"/>
      <c r="K18" s="840"/>
      <c r="L18" s="745"/>
      <c r="M18" s="745"/>
      <c r="N18" s="745"/>
      <c r="O18" s="745"/>
      <c r="P18" s="745"/>
      <c r="Q18" s="745"/>
      <c r="R18" s="745"/>
      <c r="S18" s="833"/>
      <c r="T18" s="748"/>
      <c r="U18" s="748"/>
      <c r="V18" s="748"/>
      <c r="W18" s="830"/>
      <c r="X18" s="830"/>
      <c r="Y18" s="830"/>
      <c r="Z18" s="830"/>
      <c r="AA18" s="830"/>
      <c r="AB18" s="830"/>
      <c r="AC18" s="830"/>
      <c r="AD18" s="830"/>
      <c r="AE18" s="830"/>
      <c r="AF18" s="827"/>
    </row>
    <row r="19" spans="1:51" ht="13.9" customHeight="1">
      <c r="A19" s="845"/>
      <c r="B19" s="846"/>
      <c r="C19" s="165"/>
      <c r="D19" s="758"/>
      <c r="E19" s="812"/>
      <c r="F19" s="813"/>
      <c r="G19" s="813"/>
      <c r="H19" s="813"/>
      <c r="I19" s="813"/>
      <c r="J19" s="813"/>
      <c r="K19" s="814"/>
      <c r="L19" s="746"/>
      <c r="M19" s="746"/>
      <c r="N19" s="746"/>
      <c r="O19" s="746"/>
      <c r="P19" s="746"/>
      <c r="Q19" s="746"/>
      <c r="R19" s="746"/>
      <c r="S19" s="834"/>
      <c r="T19" s="749"/>
      <c r="U19" s="749"/>
      <c r="V19" s="749"/>
      <c r="W19" s="831"/>
      <c r="X19" s="831"/>
      <c r="Y19" s="831"/>
      <c r="Z19" s="831"/>
      <c r="AA19" s="831"/>
      <c r="AB19" s="831"/>
      <c r="AC19" s="831"/>
      <c r="AD19" s="831"/>
      <c r="AE19" s="831"/>
      <c r="AF19" s="828"/>
    </row>
    <row r="20" spans="1:51" ht="13.9" customHeight="1">
      <c r="A20" s="847" t="s">
        <v>332</v>
      </c>
      <c r="B20" s="848"/>
      <c r="C20" s="165"/>
      <c r="D20" s="759"/>
      <c r="E20" s="815"/>
      <c r="F20" s="816"/>
      <c r="G20" s="816"/>
      <c r="H20" s="816"/>
      <c r="I20" s="816"/>
      <c r="J20" s="816"/>
      <c r="K20" s="817"/>
      <c r="L20" s="747"/>
      <c r="M20" s="747"/>
      <c r="N20" s="747"/>
      <c r="O20" s="747"/>
      <c r="P20" s="747"/>
      <c r="Q20" s="747"/>
      <c r="R20" s="747"/>
      <c r="S20" s="835"/>
      <c r="T20" s="750"/>
      <c r="U20" s="750"/>
      <c r="V20" s="750"/>
      <c r="W20" s="832"/>
      <c r="X20" s="832"/>
      <c r="Y20" s="832"/>
      <c r="Z20" s="832"/>
      <c r="AA20" s="832"/>
      <c r="AB20" s="832"/>
      <c r="AC20" s="832"/>
      <c r="AD20" s="832"/>
      <c r="AE20" s="832"/>
      <c r="AF20" s="829"/>
    </row>
    <row r="21" spans="1:51" ht="13.9" customHeight="1" thickBot="1">
      <c r="A21" s="849" t="s">
        <v>333</v>
      </c>
      <c r="B21" s="850"/>
      <c r="C21" s="165"/>
      <c r="D21" s="757"/>
      <c r="E21" s="838"/>
      <c r="F21" s="839"/>
      <c r="G21" s="839"/>
      <c r="H21" s="839"/>
      <c r="I21" s="839"/>
      <c r="J21" s="839"/>
      <c r="K21" s="840"/>
      <c r="L21" s="745"/>
      <c r="M21" s="745"/>
      <c r="N21" s="745"/>
      <c r="O21" s="745"/>
      <c r="P21" s="745"/>
      <c r="Q21" s="745"/>
      <c r="R21" s="745"/>
      <c r="S21" s="833"/>
      <c r="T21" s="748"/>
      <c r="U21" s="748"/>
      <c r="V21" s="748"/>
      <c r="W21" s="830"/>
      <c r="X21" s="830"/>
      <c r="Y21" s="830"/>
      <c r="Z21" s="830"/>
      <c r="AA21" s="830"/>
      <c r="AB21" s="830"/>
      <c r="AC21" s="830"/>
      <c r="AD21" s="830"/>
      <c r="AE21" s="830"/>
      <c r="AF21" s="827"/>
    </row>
    <row r="22" spans="1:51" ht="13.9" customHeight="1">
      <c r="A22" s="851" t="s">
        <v>334</v>
      </c>
      <c r="B22" s="852"/>
      <c r="C22" s="165"/>
      <c r="D22" s="758"/>
      <c r="E22" s="812"/>
      <c r="F22" s="813"/>
      <c r="G22" s="813"/>
      <c r="H22" s="813"/>
      <c r="I22" s="813"/>
      <c r="J22" s="813"/>
      <c r="K22" s="814"/>
      <c r="L22" s="746"/>
      <c r="M22" s="746"/>
      <c r="N22" s="746"/>
      <c r="O22" s="746"/>
      <c r="P22" s="746"/>
      <c r="Q22" s="746"/>
      <c r="R22" s="746"/>
      <c r="S22" s="834"/>
      <c r="T22" s="749"/>
      <c r="U22" s="749"/>
      <c r="V22" s="749"/>
      <c r="W22" s="831"/>
      <c r="X22" s="831"/>
      <c r="Y22" s="831"/>
      <c r="Z22" s="831"/>
      <c r="AA22" s="831"/>
      <c r="AB22" s="831"/>
      <c r="AC22" s="831"/>
      <c r="AD22" s="831"/>
      <c r="AE22" s="831"/>
      <c r="AF22" s="828"/>
    </row>
    <row r="23" spans="1:51" ht="13.9" customHeight="1">
      <c r="A23" s="845"/>
      <c r="B23" s="846"/>
      <c r="C23" s="165"/>
      <c r="D23" s="759"/>
      <c r="E23" s="815"/>
      <c r="F23" s="816"/>
      <c r="G23" s="816"/>
      <c r="H23" s="816"/>
      <c r="I23" s="816"/>
      <c r="J23" s="816"/>
      <c r="K23" s="817"/>
      <c r="L23" s="747"/>
      <c r="M23" s="747"/>
      <c r="N23" s="747"/>
      <c r="O23" s="747"/>
      <c r="P23" s="747"/>
      <c r="Q23" s="747"/>
      <c r="R23" s="747"/>
      <c r="S23" s="835"/>
      <c r="T23" s="750"/>
      <c r="U23" s="750"/>
      <c r="V23" s="750"/>
      <c r="W23" s="832"/>
      <c r="X23" s="832"/>
      <c r="Y23" s="832"/>
      <c r="Z23" s="832"/>
      <c r="AA23" s="832"/>
      <c r="AB23" s="832"/>
      <c r="AC23" s="832"/>
      <c r="AD23" s="832"/>
      <c r="AE23" s="832"/>
      <c r="AF23" s="829"/>
    </row>
    <row r="24" spans="1:51" ht="13.9" customHeight="1">
      <c r="A24" s="847" t="s">
        <v>332</v>
      </c>
      <c r="B24" s="848"/>
      <c r="C24" s="165"/>
      <c r="D24" s="757"/>
      <c r="E24" s="838"/>
      <c r="F24" s="839"/>
      <c r="G24" s="839"/>
      <c r="H24" s="839"/>
      <c r="I24" s="839"/>
      <c r="J24" s="839"/>
      <c r="K24" s="840"/>
      <c r="L24" s="745"/>
      <c r="M24" s="745"/>
      <c r="N24" s="745"/>
      <c r="O24" s="745"/>
      <c r="P24" s="745"/>
      <c r="Q24" s="745"/>
      <c r="R24" s="745"/>
      <c r="S24" s="833"/>
      <c r="T24" s="748"/>
      <c r="U24" s="748"/>
      <c r="V24" s="748"/>
      <c r="W24" s="830"/>
      <c r="X24" s="830"/>
      <c r="Y24" s="830"/>
      <c r="Z24" s="830"/>
      <c r="AA24" s="830"/>
      <c r="AB24" s="830"/>
      <c r="AC24" s="830"/>
      <c r="AD24" s="830"/>
      <c r="AE24" s="830"/>
      <c r="AF24" s="827"/>
    </row>
    <row r="25" spans="1:51" ht="13.9" customHeight="1" thickBot="1">
      <c r="A25" s="849" t="s">
        <v>333</v>
      </c>
      <c r="B25" s="850"/>
      <c r="C25" s="165"/>
      <c r="D25" s="758"/>
      <c r="E25" s="812"/>
      <c r="F25" s="813"/>
      <c r="G25" s="813"/>
      <c r="H25" s="813"/>
      <c r="I25" s="813"/>
      <c r="J25" s="813"/>
      <c r="K25" s="814"/>
      <c r="L25" s="746"/>
      <c r="M25" s="746"/>
      <c r="N25" s="746"/>
      <c r="O25" s="746"/>
      <c r="P25" s="746"/>
      <c r="Q25" s="746"/>
      <c r="R25" s="746"/>
      <c r="S25" s="834"/>
      <c r="T25" s="749"/>
      <c r="U25" s="749"/>
      <c r="V25" s="749"/>
      <c r="W25" s="831"/>
      <c r="X25" s="831"/>
      <c r="Y25" s="831"/>
      <c r="Z25" s="831"/>
      <c r="AA25" s="831"/>
      <c r="AB25" s="831"/>
      <c r="AC25" s="831"/>
      <c r="AD25" s="831"/>
      <c r="AE25" s="831"/>
      <c r="AF25" s="828"/>
    </row>
    <row r="26" spans="1:51" ht="13.9" customHeight="1">
      <c r="A26" s="851" t="s">
        <v>335</v>
      </c>
      <c r="B26" s="852"/>
      <c r="C26" s="165"/>
      <c r="D26" s="759"/>
      <c r="E26" s="815"/>
      <c r="F26" s="816"/>
      <c r="G26" s="816"/>
      <c r="H26" s="816"/>
      <c r="I26" s="816"/>
      <c r="J26" s="816"/>
      <c r="K26" s="817"/>
      <c r="L26" s="747"/>
      <c r="M26" s="747"/>
      <c r="N26" s="747"/>
      <c r="O26" s="747"/>
      <c r="P26" s="747"/>
      <c r="Q26" s="747"/>
      <c r="R26" s="747"/>
      <c r="S26" s="835"/>
      <c r="T26" s="750"/>
      <c r="U26" s="750"/>
      <c r="V26" s="750"/>
      <c r="W26" s="832"/>
      <c r="X26" s="832"/>
      <c r="Y26" s="832"/>
      <c r="Z26" s="832"/>
      <c r="AA26" s="832"/>
      <c r="AB26" s="832"/>
      <c r="AC26" s="832"/>
      <c r="AD26" s="832"/>
      <c r="AE26" s="832"/>
      <c r="AF26" s="829"/>
    </row>
    <row r="27" spans="1:51" ht="13.9" customHeight="1">
      <c r="A27" s="845"/>
      <c r="B27" s="846"/>
      <c r="C27" s="165"/>
      <c r="D27" s="757"/>
      <c r="E27" s="838"/>
      <c r="F27" s="839"/>
      <c r="G27" s="839"/>
      <c r="H27" s="839"/>
      <c r="I27" s="839"/>
      <c r="J27" s="839"/>
      <c r="K27" s="840"/>
      <c r="L27" s="745"/>
      <c r="M27" s="745"/>
      <c r="N27" s="745"/>
      <c r="O27" s="745"/>
      <c r="P27" s="745"/>
      <c r="Q27" s="745"/>
      <c r="R27" s="745"/>
      <c r="S27" s="833"/>
      <c r="T27" s="748"/>
      <c r="U27" s="748"/>
      <c r="V27" s="748"/>
      <c r="W27" s="830"/>
      <c r="X27" s="830"/>
      <c r="Y27" s="830"/>
      <c r="Z27" s="830"/>
      <c r="AA27" s="830"/>
      <c r="AB27" s="830"/>
      <c r="AC27" s="830"/>
      <c r="AD27" s="830"/>
      <c r="AE27" s="830"/>
      <c r="AF27" s="827"/>
    </row>
    <row r="28" spans="1:51" ht="13.9" customHeight="1">
      <c r="A28" s="847" t="s">
        <v>332</v>
      </c>
      <c r="B28" s="848"/>
      <c r="C28" s="165"/>
      <c r="D28" s="758"/>
      <c r="E28" s="812"/>
      <c r="F28" s="813"/>
      <c r="G28" s="813"/>
      <c r="H28" s="813"/>
      <c r="I28" s="813"/>
      <c r="J28" s="813"/>
      <c r="K28" s="814"/>
      <c r="L28" s="746"/>
      <c r="M28" s="746"/>
      <c r="N28" s="746"/>
      <c r="O28" s="746"/>
      <c r="P28" s="746"/>
      <c r="Q28" s="746"/>
      <c r="R28" s="746"/>
      <c r="S28" s="834"/>
      <c r="T28" s="749"/>
      <c r="U28" s="749"/>
      <c r="V28" s="749"/>
      <c r="W28" s="831"/>
      <c r="X28" s="831"/>
      <c r="Y28" s="831"/>
      <c r="Z28" s="831"/>
      <c r="AA28" s="831"/>
      <c r="AB28" s="831"/>
      <c r="AC28" s="831"/>
      <c r="AD28" s="831"/>
      <c r="AE28" s="831"/>
      <c r="AF28" s="828"/>
    </row>
    <row r="29" spans="1:51" ht="13.9" customHeight="1" thickBot="1">
      <c r="A29" s="849" t="s">
        <v>333</v>
      </c>
      <c r="B29" s="850"/>
      <c r="C29" s="165"/>
      <c r="D29" s="759"/>
      <c r="E29" s="815"/>
      <c r="F29" s="816"/>
      <c r="G29" s="816"/>
      <c r="H29" s="816"/>
      <c r="I29" s="816"/>
      <c r="J29" s="816"/>
      <c r="K29" s="817"/>
      <c r="L29" s="747"/>
      <c r="M29" s="747"/>
      <c r="N29" s="747"/>
      <c r="O29" s="747"/>
      <c r="P29" s="747"/>
      <c r="Q29" s="747"/>
      <c r="R29" s="747"/>
      <c r="S29" s="835"/>
      <c r="T29" s="750"/>
      <c r="U29" s="750"/>
      <c r="V29" s="750"/>
      <c r="W29" s="832"/>
      <c r="X29" s="832"/>
      <c r="Y29" s="832"/>
      <c r="Z29" s="832"/>
      <c r="AA29" s="832"/>
      <c r="AB29" s="832"/>
      <c r="AC29" s="832"/>
      <c r="AD29" s="832"/>
      <c r="AE29" s="832"/>
      <c r="AF29" s="829"/>
    </row>
    <row r="30" spans="1:51" ht="13.9" customHeight="1" thickBot="1">
      <c r="A30" s="196"/>
      <c r="B30" s="165"/>
      <c r="C30" s="165"/>
      <c r="D30" s="757"/>
      <c r="E30" s="838"/>
      <c r="F30" s="839"/>
      <c r="G30" s="839"/>
      <c r="H30" s="839"/>
      <c r="I30" s="839"/>
      <c r="J30" s="839"/>
      <c r="K30" s="840"/>
      <c r="L30" s="745"/>
      <c r="M30" s="745"/>
      <c r="N30" s="745"/>
      <c r="O30" s="745"/>
      <c r="P30" s="745"/>
      <c r="Q30" s="745"/>
      <c r="R30" s="745"/>
      <c r="S30" s="833"/>
      <c r="T30" s="748"/>
      <c r="U30" s="748"/>
      <c r="V30" s="748"/>
      <c r="W30" s="830"/>
      <c r="X30" s="830"/>
      <c r="Y30" s="830"/>
      <c r="Z30" s="830"/>
      <c r="AA30" s="830"/>
      <c r="AB30" s="830"/>
      <c r="AC30" s="830"/>
      <c r="AD30" s="830"/>
      <c r="AE30" s="830"/>
      <c r="AF30" s="827"/>
    </row>
    <row r="31" spans="1:51" ht="13.9" customHeight="1">
      <c r="A31" s="841" t="s">
        <v>336</v>
      </c>
      <c r="B31" s="842"/>
      <c r="C31" s="165"/>
      <c r="D31" s="758"/>
      <c r="E31" s="812"/>
      <c r="F31" s="813"/>
      <c r="G31" s="813"/>
      <c r="H31" s="813"/>
      <c r="I31" s="813"/>
      <c r="J31" s="813"/>
      <c r="K31" s="814"/>
      <c r="L31" s="746"/>
      <c r="M31" s="746"/>
      <c r="N31" s="746"/>
      <c r="O31" s="746"/>
      <c r="P31" s="746"/>
      <c r="Q31" s="746"/>
      <c r="R31" s="746"/>
      <c r="S31" s="834"/>
      <c r="T31" s="749"/>
      <c r="U31" s="749"/>
      <c r="V31" s="749"/>
      <c r="W31" s="831"/>
      <c r="X31" s="831"/>
      <c r="Y31" s="831"/>
      <c r="Z31" s="831"/>
      <c r="AA31" s="831"/>
      <c r="AB31" s="831"/>
      <c r="AC31" s="831"/>
      <c r="AD31" s="831"/>
      <c r="AE31" s="831"/>
      <c r="AF31" s="828"/>
    </row>
    <row r="32" spans="1:51" ht="13.9" customHeight="1">
      <c r="A32" s="843" t="s">
        <v>337</v>
      </c>
      <c r="B32" s="844"/>
      <c r="C32" s="165"/>
      <c r="D32" s="759"/>
      <c r="E32" s="815"/>
      <c r="F32" s="816"/>
      <c r="G32" s="816"/>
      <c r="H32" s="816"/>
      <c r="I32" s="816"/>
      <c r="J32" s="816"/>
      <c r="K32" s="817"/>
      <c r="L32" s="747"/>
      <c r="M32" s="747"/>
      <c r="N32" s="747"/>
      <c r="O32" s="747"/>
      <c r="P32" s="747"/>
      <c r="Q32" s="747"/>
      <c r="R32" s="747"/>
      <c r="S32" s="835"/>
      <c r="T32" s="750"/>
      <c r="U32" s="750"/>
      <c r="V32" s="750"/>
      <c r="W32" s="832"/>
      <c r="X32" s="832"/>
      <c r="Y32" s="832"/>
      <c r="Z32" s="832"/>
      <c r="AA32" s="832"/>
      <c r="AB32" s="832"/>
      <c r="AC32" s="832"/>
      <c r="AD32" s="832"/>
      <c r="AE32" s="832"/>
      <c r="AF32" s="829"/>
    </row>
    <row r="33" spans="1:42" ht="13.9" customHeight="1">
      <c r="A33" s="845"/>
      <c r="B33" s="846"/>
      <c r="C33" s="165"/>
      <c r="D33" s="757"/>
      <c r="E33" s="838"/>
      <c r="F33" s="839"/>
      <c r="G33" s="839"/>
      <c r="H33" s="839"/>
      <c r="I33" s="839"/>
      <c r="J33" s="839"/>
      <c r="K33" s="840"/>
      <c r="L33" s="745"/>
      <c r="M33" s="745"/>
      <c r="N33" s="745"/>
      <c r="O33" s="745"/>
      <c r="P33" s="745"/>
      <c r="Q33" s="745"/>
      <c r="R33" s="745"/>
      <c r="S33" s="833"/>
      <c r="T33" s="748"/>
      <c r="U33" s="748"/>
      <c r="V33" s="748"/>
      <c r="W33" s="830"/>
      <c r="X33" s="830"/>
      <c r="Y33" s="830"/>
      <c r="Z33" s="830"/>
      <c r="AA33" s="830"/>
      <c r="AB33" s="830"/>
      <c r="AC33" s="830"/>
      <c r="AD33" s="830"/>
      <c r="AE33" s="830"/>
      <c r="AF33" s="827"/>
    </row>
    <row r="34" spans="1:42" ht="13.9" customHeight="1">
      <c r="A34" s="847" t="s">
        <v>332</v>
      </c>
      <c r="B34" s="848"/>
      <c r="C34" s="165"/>
      <c r="D34" s="758"/>
      <c r="E34" s="812"/>
      <c r="F34" s="813"/>
      <c r="G34" s="813"/>
      <c r="H34" s="813"/>
      <c r="I34" s="813"/>
      <c r="J34" s="813"/>
      <c r="K34" s="814"/>
      <c r="L34" s="746"/>
      <c r="M34" s="746"/>
      <c r="N34" s="746"/>
      <c r="O34" s="746"/>
      <c r="P34" s="746"/>
      <c r="Q34" s="746"/>
      <c r="R34" s="746"/>
      <c r="S34" s="834"/>
      <c r="T34" s="749"/>
      <c r="U34" s="749"/>
      <c r="V34" s="749"/>
      <c r="W34" s="831"/>
      <c r="X34" s="831"/>
      <c r="Y34" s="831"/>
      <c r="Z34" s="831"/>
      <c r="AA34" s="831"/>
      <c r="AB34" s="831"/>
      <c r="AC34" s="831"/>
      <c r="AD34" s="831"/>
      <c r="AE34" s="831"/>
      <c r="AF34" s="828"/>
    </row>
    <row r="35" spans="1:42" ht="13.9" customHeight="1" thickBot="1">
      <c r="A35" s="849" t="s">
        <v>333</v>
      </c>
      <c r="B35" s="850"/>
      <c r="C35" s="165"/>
      <c r="D35" s="759"/>
      <c r="E35" s="815"/>
      <c r="F35" s="816"/>
      <c r="G35" s="816"/>
      <c r="H35" s="816"/>
      <c r="I35" s="816"/>
      <c r="J35" s="816"/>
      <c r="K35" s="817"/>
      <c r="L35" s="747"/>
      <c r="M35" s="747"/>
      <c r="N35" s="747"/>
      <c r="O35" s="747"/>
      <c r="P35" s="747"/>
      <c r="Q35" s="747"/>
      <c r="R35" s="747"/>
      <c r="S35" s="835"/>
      <c r="T35" s="750"/>
      <c r="U35" s="750"/>
      <c r="V35" s="750"/>
      <c r="W35" s="832"/>
      <c r="X35" s="832"/>
      <c r="Y35" s="832"/>
      <c r="Z35" s="832"/>
      <c r="AA35" s="832"/>
      <c r="AB35" s="832"/>
      <c r="AC35" s="832"/>
      <c r="AD35" s="832"/>
      <c r="AE35" s="832"/>
      <c r="AF35" s="829"/>
    </row>
    <row r="36" spans="1:42" ht="13.9" customHeight="1">
      <c r="A36" s="853"/>
      <c r="B36" s="854"/>
      <c r="C36" s="165"/>
      <c r="D36" s="757"/>
      <c r="E36" s="838"/>
      <c r="F36" s="839"/>
      <c r="G36" s="839"/>
      <c r="H36" s="839"/>
      <c r="I36" s="839"/>
      <c r="J36" s="839"/>
      <c r="K36" s="840"/>
      <c r="L36" s="745"/>
      <c r="M36" s="745"/>
      <c r="N36" s="745"/>
      <c r="O36" s="745"/>
      <c r="P36" s="745"/>
      <c r="Q36" s="745"/>
      <c r="R36" s="745"/>
      <c r="S36" s="833"/>
      <c r="T36" s="748"/>
      <c r="U36" s="748"/>
      <c r="V36" s="748"/>
      <c r="W36" s="830"/>
      <c r="X36" s="830"/>
      <c r="Y36" s="830"/>
      <c r="Z36" s="830"/>
      <c r="AA36" s="830"/>
      <c r="AB36" s="830"/>
      <c r="AC36" s="830"/>
      <c r="AD36" s="830"/>
      <c r="AE36" s="830"/>
      <c r="AF36" s="827"/>
    </row>
    <row r="37" spans="1:42" ht="13.9" customHeight="1">
      <c r="A37" s="773"/>
      <c r="B37" s="774"/>
      <c r="C37" s="165"/>
      <c r="D37" s="758"/>
      <c r="E37" s="812"/>
      <c r="F37" s="813"/>
      <c r="G37" s="813"/>
      <c r="H37" s="813"/>
      <c r="I37" s="813"/>
      <c r="J37" s="813"/>
      <c r="K37" s="814"/>
      <c r="L37" s="746"/>
      <c r="M37" s="746"/>
      <c r="N37" s="746"/>
      <c r="O37" s="746"/>
      <c r="P37" s="746"/>
      <c r="Q37" s="746"/>
      <c r="R37" s="746"/>
      <c r="S37" s="834"/>
      <c r="T37" s="749"/>
      <c r="U37" s="749"/>
      <c r="V37" s="749"/>
      <c r="W37" s="831"/>
      <c r="X37" s="831"/>
      <c r="Y37" s="831"/>
      <c r="Z37" s="831"/>
      <c r="AA37" s="831"/>
      <c r="AB37" s="831"/>
      <c r="AC37" s="831"/>
      <c r="AD37" s="831"/>
      <c r="AE37" s="831"/>
      <c r="AF37" s="828"/>
    </row>
    <row r="38" spans="1:42" ht="13.9" customHeight="1">
      <c r="A38" s="847" t="s">
        <v>332</v>
      </c>
      <c r="B38" s="848"/>
      <c r="C38" s="165"/>
      <c r="D38" s="759"/>
      <c r="E38" s="815"/>
      <c r="F38" s="816"/>
      <c r="G38" s="816"/>
      <c r="H38" s="816"/>
      <c r="I38" s="816"/>
      <c r="J38" s="816"/>
      <c r="K38" s="817"/>
      <c r="L38" s="747"/>
      <c r="M38" s="747"/>
      <c r="N38" s="747"/>
      <c r="O38" s="747"/>
      <c r="P38" s="747"/>
      <c r="Q38" s="747"/>
      <c r="R38" s="747"/>
      <c r="S38" s="835"/>
      <c r="T38" s="750"/>
      <c r="U38" s="750"/>
      <c r="V38" s="750"/>
      <c r="W38" s="832"/>
      <c r="X38" s="832"/>
      <c r="Y38" s="832"/>
      <c r="Z38" s="832"/>
      <c r="AA38" s="832"/>
      <c r="AB38" s="832"/>
      <c r="AC38" s="832"/>
      <c r="AD38" s="832"/>
      <c r="AE38" s="832"/>
      <c r="AF38" s="829"/>
    </row>
    <row r="39" spans="1:42" ht="13.9" customHeight="1" thickBot="1">
      <c r="A39" s="849" t="s">
        <v>333</v>
      </c>
      <c r="B39" s="850"/>
      <c r="C39" s="165"/>
      <c r="D39" s="757"/>
      <c r="E39" s="838"/>
      <c r="F39" s="839"/>
      <c r="G39" s="839"/>
      <c r="H39" s="839"/>
      <c r="I39" s="839"/>
      <c r="J39" s="839"/>
      <c r="K39" s="840"/>
      <c r="L39" s="745"/>
      <c r="M39" s="745"/>
      <c r="N39" s="745"/>
      <c r="O39" s="745"/>
      <c r="P39" s="745"/>
      <c r="Q39" s="745"/>
      <c r="R39" s="745"/>
      <c r="S39" s="833"/>
      <c r="T39" s="748"/>
      <c r="U39" s="748"/>
      <c r="V39" s="748"/>
      <c r="W39" s="830"/>
      <c r="X39" s="830"/>
      <c r="Y39" s="830"/>
      <c r="Z39" s="830"/>
      <c r="AA39" s="830"/>
      <c r="AB39" s="830"/>
      <c r="AC39" s="830"/>
      <c r="AD39" s="830"/>
      <c r="AE39" s="830"/>
      <c r="AF39" s="827"/>
    </row>
    <row r="40" spans="1:42" ht="13.9" customHeight="1">
      <c r="A40" s="853"/>
      <c r="B40" s="854"/>
      <c r="C40" s="165"/>
      <c r="D40" s="758"/>
      <c r="E40" s="812"/>
      <c r="F40" s="813"/>
      <c r="G40" s="813"/>
      <c r="H40" s="813"/>
      <c r="I40" s="813"/>
      <c r="J40" s="813"/>
      <c r="K40" s="814"/>
      <c r="L40" s="746"/>
      <c r="M40" s="746"/>
      <c r="N40" s="746"/>
      <c r="O40" s="746"/>
      <c r="P40" s="746"/>
      <c r="Q40" s="746"/>
      <c r="R40" s="746"/>
      <c r="S40" s="834"/>
      <c r="T40" s="749"/>
      <c r="U40" s="749"/>
      <c r="V40" s="749"/>
      <c r="W40" s="831"/>
      <c r="X40" s="831"/>
      <c r="Y40" s="831"/>
      <c r="Z40" s="831"/>
      <c r="AA40" s="831"/>
      <c r="AB40" s="831"/>
      <c r="AC40" s="831"/>
      <c r="AD40" s="831"/>
      <c r="AE40" s="831"/>
      <c r="AF40" s="828"/>
    </row>
    <row r="41" spans="1:42" ht="13.9" customHeight="1">
      <c r="A41" s="773"/>
      <c r="B41" s="774"/>
      <c r="C41" s="165"/>
      <c r="D41" s="759"/>
      <c r="E41" s="815"/>
      <c r="F41" s="816"/>
      <c r="G41" s="816"/>
      <c r="H41" s="816"/>
      <c r="I41" s="816"/>
      <c r="J41" s="816"/>
      <c r="K41" s="817"/>
      <c r="L41" s="747"/>
      <c r="M41" s="747"/>
      <c r="N41" s="747"/>
      <c r="O41" s="747"/>
      <c r="P41" s="747"/>
      <c r="Q41" s="747"/>
      <c r="R41" s="747"/>
      <c r="S41" s="835"/>
      <c r="T41" s="750"/>
      <c r="U41" s="750"/>
      <c r="V41" s="750"/>
      <c r="W41" s="832"/>
      <c r="X41" s="832"/>
      <c r="Y41" s="832"/>
      <c r="Z41" s="832"/>
      <c r="AA41" s="832"/>
      <c r="AB41" s="832"/>
      <c r="AC41" s="832"/>
      <c r="AD41" s="832"/>
      <c r="AE41" s="832"/>
      <c r="AF41" s="829"/>
    </row>
    <row r="42" spans="1:42" ht="13.9" customHeight="1">
      <c r="A42" s="847" t="s">
        <v>332</v>
      </c>
      <c r="B42" s="848"/>
      <c r="C42" s="165"/>
      <c r="D42" s="869"/>
      <c r="E42" s="871" t="s">
        <v>338</v>
      </c>
      <c r="F42" s="871"/>
      <c r="G42" s="871"/>
      <c r="H42" s="871"/>
      <c r="I42" s="871"/>
      <c r="J42" s="871"/>
      <c r="K42" s="871"/>
      <c r="L42" s="855"/>
      <c r="M42" s="855"/>
      <c r="N42" s="855"/>
      <c r="O42" s="855"/>
      <c r="P42" s="855"/>
      <c r="Q42" s="855"/>
      <c r="R42" s="863"/>
      <c r="S42" s="865"/>
      <c r="T42" s="867"/>
      <c r="U42" s="858"/>
      <c r="V42" s="202"/>
      <c r="W42" s="858"/>
      <c r="X42" s="858"/>
      <c r="Y42" s="858"/>
      <c r="Z42" s="858"/>
      <c r="AA42" s="858"/>
      <c r="AB42" s="858"/>
      <c r="AC42" s="858"/>
      <c r="AD42" s="858"/>
      <c r="AE42" s="745"/>
      <c r="AF42" s="861"/>
    </row>
    <row r="43" spans="1:42" ht="13.9" customHeight="1" thickBot="1">
      <c r="A43" s="849" t="s">
        <v>333</v>
      </c>
      <c r="B43" s="850"/>
      <c r="C43" s="165"/>
      <c r="D43" s="870"/>
      <c r="E43" s="872"/>
      <c r="F43" s="872"/>
      <c r="G43" s="872"/>
      <c r="H43" s="872"/>
      <c r="I43" s="872"/>
      <c r="J43" s="872"/>
      <c r="K43" s="872"/>
      <c r="L43" s="856"/>
      <c r="M43" s="856"/>
      <c r="N43" s="856"/>
      <c r="O43" s="856"/>
      <c r="P43" s="856"/>
      <c r="Q43" s="856"/>
      <c r="R43" s="864"/>
      <c r="S43" s="866"/>
      <c r="T43" s="868"/>
      <c r="U43" s="859"/>
      <c r="V43" s="203"/>
      <c r="W43" s="859"/>
      <c r="X43" s="859"/>
      <c r="Y43" s="859"/>
      <c r="Z43" s="859"/>
      <c r="AA43" s="859"/>
      <c r="AB43" s="859"/>
      <c r="AC43" s="859"/>
      <c r="AD43" s="859"/>
      <c r="AE43" s="860"/>
      <c r="AF43" s="862"/>
    </row>
    <row r="44" spans="1:42">
      <c r="A44" s="857" t="s">
        <v>339</v>
      </c>
      <c r="B44" s="857"/>
      <c r="C44" s="857"/>
      <c r="D44" s="857"/>
      <c r="E44" s="857"/>
      <c r="F44" s="857"/>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7"/>
      <c r="AL44" s="857"/>
      <c r="AM44" s="857"/>
      <c r="AN44" s="857"/>
      <c r="AO44" s="857"/>
      <c r="AP44" s="857"/>
    </row>
  </sheetData>
  <mergeCells count="334">
    <mergeCell ref="A44:AP44"/>
    <mergeCell ref="AB42:AB43"/>
    <mergeCell ref="AC42:AC43"/>
    <mergeCell ref="AD42:AD43"/>
    <mergeCell ref="AE42:AE43"/>
    <mergeCell ref="AF42:AF43"/>
    <mergeCell ref="A43:B43"/>
    <mergeCell ref="U42:U43"/>
    <mergeCell ref="W42:W43"/>
    <mergeCell ref="X42:X43"/>
    <mergeCell ref="Y42:Y43"/>
    <mergeCell ref="Z42:Z43"/>
    <mergeCell ref="AA42:AA43"/>
    <mergeCell ref="O42:O43"/>
    <mergeCell ref="P42:P43"/>
    <mergeCell ref="Q42:Q43"/>
    <mergeCell ref="R42:R43"/>
    <mergeCell ref="S42:S43"/>
    <mergeCell ref="T42:T43"/>
    <mergeCell ref="A42:B42"/>
    <mergeCell ref="D42:D43"/>
    <mergeCell ref="E42:K43"/>
    <mergeCell ref="L42:L43"/>
    <mergeCell ref="M42:M43"/>
    <mergeCell ref="AB36:AB38"/>
    <mergeCell ref="AC36:AC38"/>
    <mergeCell ref="N42:N43"/>
    <mergeCell ref="AA39:AA41"/>
    <mergeCell ref="AB39:AB41"/>
    <mergeCell ref="AC39:AC41"/>
    <mergeCell ref="AD39:AD41"/>
    <mergeCell ref="AE39:AE41"/>
    <mergeCell ref="AF39:AF41"/>
    <mergeCell ref="U39:U41"/>
    <mergeCell ref="V39:V41"/>
    <mergeCell ref="W39:W41"/>
    <mergeCell ref="X39:X41"/>
    <mergeCell ref="Y39:Y41"/>
    <mergeCell ref="Z39:Z41"/>
    <mergeCell ref="O39:O41"/>
    <mergeCell ref="P39:P41"/>
    <mergeCell ref="Q39:Q41"/>
    <mergeCell ref="R39:R41"/>
    <mergeCell ref="S39:S41"/>
    <mergeCell ref="T39:T41"/>
    <mergeCell ref="L36:L38"/>
    <mergeCell ref="M36:M38"/>
    <mergeCell ref="N36:N38"/>
    <mergeCell ref="O36:O38"/>
    <mergeCell ref="A39:B39"/>
    <mergeCell ref="D39:D41"/>
    <mergeCell ref="E39:K41"/>
    <mergeCell ref="L39:L41"/>
    <mergeCell ref="M39:M41"/>
    <mergeCell ref="N39:N41"/>
    <mergeCell ref="A40:B41"/>
    <mergeCell ref="W33:W35"/>
    <mergeCell ref="X33:X35"/>
    <mergeCell ref="Y33:Y35"/>
    <mergeCell ref="N33:N35"/>
    <mergeCell ref="O33:O35"/>
    <mergeCell ref="AD36:AD38"/>
    <mergeCell ref="AE36:AE38"/>
    <mergeCell ref="AF36:AF38"/>
    <mergeCell ref="A38:B38"/>
    <mergeCell ref="V36:V38"/>
    <mergeCell ref="W36:W38"/>
    <mergeCell ref="X36:X38"/>
    <mergeCell ref="Y36:Y38"/>
    <mergeCell ref="Z36:Z38"/>
    <mergeCell ref="AA36:AA38"/>
    <mergeCell ref="P36:P38"/>
    <mergeCell ref="Q36:Q38"/>
    <mergeCell ref="R36:R38"/>
    <mergeCell ref="S36:S38"/>
    <mergeCell ref="T36:T38"/>
    <mergeCell ref="U36:U38"/>
    <mergeCell ref="A36:B37"/>
    <mergeCell ref="D36:D38"/>
    <mergeCell ref="E36:K38"/>
    <mergeCell ref="A31:B31"/>
    <mergeCell ref="A32:B33"/>
    <mergeCell ref="D33:D35"/>
    <mergeCell ref="E33:K35"/>
    <mergeCell ref="L33:L35"/>
    <mergeCell ref="M33:M35"/>
    <mergeCell ref="O30:O32"/>
    <mergeCell ref="P30:P32"/>
    <mergeCell ref="Q30:Q32"/>
    <mergeCell ref="A34:B34"/>
    <mergeCell ref="A35:B35"/>
    <mergeCell ref="AE30:AE32"/>
    <mergeCell ref="AF30:AF32"/>
    <mergeCell ref="U30:U32"/>
    <mergeCell ref="V30:V32"/>
    <mergeCell ref="W30:W32"/>
    <mergeCell ref="X30:X32"/>
    <mergeCell ref="Y30:Y32"/>
    <mergeCell ref="Z30:Z32"/>
    <mergeCell ref="P33:P35"/>
    <mergeCell ref="Q33:Q35"/>
    <mergeCell ref="R33:R35"/>
    <mergeCell ref="S33:S35"/>
    <mergeCell ref="R30:R32"/>
    <mergeCell ref="S30:S32"/>
    <mergeCell ref="AF33:AF35"/>
    <mergeCell ref="AB33:AB35"/>
    <mergeCell ref="AC33:AC35"/>
    <mergeCell ref="AD33:AD35"/>
    <mergeCell ref="AE33:AE35"/>
    <mergeCell ref="Z33:Z35"/>
    <mergeCell ref="AA33:AA35"/>
    <mergeCell ref="T33:T35"/>
    <mergeCell ref="U33:U35"/>
    <mergeCell ref="V33:V35"/>
    <mergeCell ref="AE27:AE29"/>
    <mergeCell ref="AF27:AF29"/>
    <mergeCell ref="A28:B28"/>
    <mergeCell ref="A29:B29"/>
    <mergeCell ref="D30:D32"/>
    <mergeCell ref="E30:K32"/>
    <mergeCell ref="L30:L32"/>
    <mergeCell ref="M30:M32"/>
    <mergeCell ref="N30:N32"/>
    <mergeCell ref="X27:X29"/>
    <mergeCell ref="Y27:Y29"/>
    <mergeCell ref="Z27:Z29"/>
    <mergeCell ref="AA27:AA29"/>
    <mergeCell ref="AB27:AB29"/>
    <mergeCell ref="AC27:AC29"/>
    <mergeCell ref="R27:R29"/>
    <mergeCell ref="S27:S29"/>
    <mergeCell ref="T27:T29"/>
    <mergeCell ref="U27:U29"/>
    <mergeCell ref="V27:V29"/>
    <mergeCell ref="W27:W29"/>
    <mergeCell ref="L27:L29"/>
    <mergeCell ref="AA30:AA32"/>
    <mergeCell ref="AB30:AB32"/>
    <mergeCell ref="O27:O29"/>
    <mergeCell ref="P27:P29"/>
    <mergeCell ref="Q27:Q29"/>
    <mergeCell ref="AA24:AA26"/>
    <mergeCell ref="AB24:AB26"/>
    <mergeCell ref="AC24:AC26"/>
    <mergeCell ref="AD24:AD26"/>
    <mergeCell ref="T30:T32"/>
    <mergeCell ref="AD27:AD29"/>
    <mergeCell ref="AC30:AC32"/>
    <mergeCell ref="AD30:AD32"/>
    <mergeCell ref="AE24:AE26"/>
    <mergeCell ref="AF24:AF26"/>
    <mergeCell ref="U24:U26"/>
    <mergeCell ref="V24:V26"/>
    <mergeCell ref="W24:W26"/>
    <mergeCell ref="X24:X26"/>
    <mergeCell ref="Y24:Y26"/>
    <mergeCell ref="Z24:Z26"/>
    <mergeCell ref="O24:O26"/>
    <mergeCell ref="P24:P26"/>
    <mergeCell ref="Q24:Q26"/>
    <mergeCell ref="R24:R26"/>
    <mergeCell ref="S24:S26"/>
    <mergeCell ref="T24:T26"/>
    <mergeCell ref="A24:B24"/>
    <mergeCell ref="D24:D26"/>
    <mergeCell ref="E24:K26"/>
    <mergeCell ref="L24:L26"/>
    <mergeCell ref="M24:M26"/>
    <mergeCell ref="N24:N26"/>
    <mergeCell ref="A25:B25"/>
    <mergeCell ref="A26:B27"/>
    <mergeCell ref="D27:D29"/>
    <mergeCell ref="E27:K29"/>
    <mergeCell ref="M27:M29"/>
    <mergeCell ref="N27:N29"/>
    <mergeCell ref="AA21:AA23"/>
    <mergeCell ref="AB21:AB23"/>
    <mergeCell ref="AC21:AC23"/>
    <mergeCell ref="AD21:AD23"/>
    <mergeCell ref="AE21:AE23"/>
    <mergeCell ref="AF21:AF23"/>
    <mergeCell ref="U21:U23"/>
    <mergeCell ref="V21:V23"/>
    <mergeCell ref="W21:W23"/>
    <mergeCell ref="X21:X23"/>
    <mergeCell ref="Y21:Y23"/>
    <mergeCell ref="Z21:Z23"/>
    <mergeCell ref="O21:O23"/>
    <mergeCell ref="P21:P23"/>
    <mergeCell ref="Q21:Q23"/>
    <mergeCell ref="R21:R23"/>
    <mergeCell ref="S21:S23"/>
    <mergeCell ref="T21:T23"/>
    <mergeCell ref="A21:B21"/>
    <mergeCell ref="D21:D23"/>
    <mergeCell ref="E21:K23"/>
    <mergeCell ref="L21:L23"/>
    <mergeCell ref="M21:M23"/>
    <mergeCell ref="N21:N23"/>
    <mergeCell ref="A22:B23"/>
    <mergeCell ref="AA18:AA20"/>
    <mergeCell ref="AB18:AB20"/>
    <mergeCell ref="AC18:AC20"/>
    <mergeCell ref="AD18:AD20"/>
    <mergeCell ref="AE18:AE20"/>
    <mergeCell ref="AF18:AF20"/>
    <mergeCell ref="U18:U20"/>
    <mergeCell ref="V18:V20"/>
    <mergeCell ref="W18:W20"/>
    <mergeCell ref="X18:X20"/>
    <mergeCell ref="Y18:Y20"/>
    <mergeCell ref="Z18:Z20"/>
    <mergeCell ref="O18:O20"/>
    <mergeCell ref="P18:P20"/>
    <mergeCell ref="Q18:Q20"/>
    <mergeCell ref="R18:R20"/>
    <mergeCell ref="S18:S20"/>
    <mergeCell ref="T18:T20"/>
    <mergeCell ref="A18:B19"/>
    <mergeCell ref="D18:D20"/>
    <mergeCell ref="E18:K20"/>
    <mergeCell ref="L18:L20"/>
    <mergeCell ref="M18:M20"/>
    <mergeCell ref="N18:N20"/>
    <mergeCell ref="A20:B20"/>
    <mergeCell ref="V12:V14"/>
    <mergeCell ref="W12:W14"/>
    <mergeCell ref="AB15:AB17"/>
    <mergeCell ref="AC15:AC17"/>
    <mergeCell ref="AD15:AD17"/>
    <mergeCell ref="AE15:AE17"/>
    <mergeCell ref="AF15:AF17"/>
    <mergeCell ref="A17:B17"/>
    <mergeCell ref="V15:V17"/>
    <mergeCell ref="W15:W17"/>
    <mergeCell ref="X15:X17"/>
    <mergeCell ref="Y15:Y17"/>
    <mergeCell ref="Z15:Z17"/>
    <mergeCell ref="AA15:AA17"/>
    <mergeCell ref="P15:P17"/>
    <mergeCell ref="Q15:Q17"/>
    <mergeCell ref="R15:R17"/>
    <mergeCell ref="S15:S17"/>
    <mergeCell ref="T15:T17"/>
    <mergeCell ref="U15:U17"/>
    <mergeCell ref="AD12:AD14"/>
    <mergeCell ref="AE12:AE14"/>
    <mergeCell ref="Q12:Q14"/>
    <mergeCell ref="E12:K14"/>
    <mergeCell ref="P9:P11"/>
    <mergeCell ref="Q9:Q11"/>
    <mergeCell ref="R9:R11"/>
    <mergeCell ref="S9:S11"/>
    <mergeCell ref="AF12:AF14"/>
    <mergeCell ref="A14:B15"/>
    <mergeCell ref="D15:D17"/>
    <mergeCell ref="E15:K17"/>
    <mergeCell ref="L15:L17"/>
    <mergeCell ref="M15:M17"/>
    <mergeCell ref="N15:N17"/>
    <mergeCell ref="O15:O17"/>
    <mergeCell ref="X12:X14"/>
    <mergeCell ref="Y12:Y14"/>
    <mergeCell ref="Z12:Z14"/>
    <mergeCell ref="AA12:AA14"/>
    <mergeCell ref="AB12:AB14"/>
    <mergeCell ref="AC12:AC14"/>
    <mergeCell ref="R12:R14"/>
    <mergeCell ref="S12:S14"/>
    <mergeCell ref="T12:T14"/>
    <mergeCell ref="U12:U14"/>
    <mergeCell ref="M12:M14"/>
    <mergeCell ref="P12:P14"/>
    <mergeCell ref="AF6:AF8"/>
    <mergeCell ref="Z6:Z8"/>
    <mergeCell ref="AA6:AA8"/>
    <mergeCell ref="AF9:AF11"/>
    <mergeCell ref="V6:V8"/>
    <mergeCell ref="W6:W8"/>
    <mergeCell ref="X6:X8"/>
    <mergeCell ref="Y6:Y8"/>
    <mergeCell ref="Z9:Z11"/>
    <mergeCell ref="AA9:AA11"/>
    <mergeCell ref="AB9:AB11"/>
    <mergeCell ref="AC9:AC11"/>
    <mergeCell ref="AD9:AD11"/>
    <mergeCell ref="AE9:AE11"/>
    <mergeCell ref="V9:V11"/>
    <mergeCell ref="W9:W11"/>
    <mergeCell ref="X9:X11"/>
    <mergeCell ref="Y9:Y11"/>
    <mergeCell ref="E6:K8"/>
    <mergeCell ref="L6:L8"/>
    <mergeCell ref="M6:M8"/>
    <mergeCell ref="N6:N8"/>
    <mergeCell ref="O6:O8"/>
    <mergeCell ref="AB6:AB8"/>
    <mergeCell ref="AC6:AC8"/>
    <mergeCell ref="AD6:AD8"/>
    <mergeCell ref="AE6:AE8"/>
    <mergeCell ref="X2:AF2"/>
    <mergeCell ref="B3:M3"/>
    <mergeCell ref="N3:O3"/>
    <mergeCell ref="P3:V3"/>
    <mergeCell ref="W3:X3"/>
    <mergeCell ref="Y3:AF3"/>
    <mergeCell ref="D4:K5"/>
    <mergeCell ref="L5:R5"/>
    <mergeCell ref="S5:AF5"/>
    <mergeCell ref="L12:L14"/>
    <mergeCell ref="T9:T11"/>
    <mergeCell ref="U9:U11"/>
    <mergeCell ref="N12:N14"/>
    <mergeCell ref="O12:O14"/>
    <mergeCell ref="N9:N11"/>
    <mergeCell ref="O9:O11"/>
    <mergeCell ref="A1:B2"/>
    <mergeCell ref="D1:W2"/>
    <mergeCell ref="A9:B9"/>
    <mergeCell ref="D9:D11"/>
    <mergeCell ref="E9:K11"/>
    <mergeCell ref="L9:L11"/>
    <mergeCell ref="M9:M11"/>
    <mergeCell ref="A10:B12"/>
    <mergeCell ref="D12:D14"/>
    <mergeCell ref="P6:P8"/>
    <mergeCell ref="Q6:Q8"/>
    <mergeCell ref="R6:R8"/>
    <mergeCell ref="S6:S8"/>
    <mergeCell ref="T6:T8"/>
    <mergeCell ref="U6:U8"/>
    <mergeCell ref="A6:B7"/>
    <mergeCell ref="D6:D8"/>
  </mergeCells>
  <phoneticPr fontId="1"/>
  <pageMargins left="0.23622047244094491" right="0.17" top="0.27559055118110237" bottom="0.23622047244094491" header="0.27559055118110237" footer="0.19685039370078741"/>
  <pageSetup paperSize="9" scale="8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BD48E-926A-4E0B-8CCC-E742EF82CF13}">
  <sheetPr>
    <tabColor theme="0"/>
    <pageSetUpPr fitToPage="1"/>
  </sheetPr>
  <dimension ref="A1:P33"/>
  <sheetViews>
    <sheetView view="pageBreakPreview" zoomScale="60" zoomScaleNormal="100" workbookViewId="0">
      <selection activeCell="T17" sqref="T17"/>
    </sheetView>
  </sheetViews>
  <sheetFormatPr defaultColWidth="8.25" defaultRowHeight="13.5"/>
  <cols>
    <col min="1" max="1" width="3.625" style="221" customWidth="1"/>
    <col min="2" max="5" width="8.375" style="221" customWidth="1"/>
    <col min="6" max="6" width="9.625" style="221" customWidth="1"/>
    <col min="7" max="10" width="8.375" style="221" customWidth="1"/>
    <col min="11" max="11" width="16.625" style="221" customWidth="1"/>
    <col min="12" max="12" width="1.625" style="221" customWidth="1"/>
    <col min="13" max="15" width="8.25" style="221"/>
    <col min="16" max="16" width="17.125" style="221" customWidth="1"/>
    <col min="17" max="16384" width="8.25" style="221"/>
  </cols>
  <sheetData>
    <row r="1" spans="1:16" ht="23.25" customHeight="1" thickTop="1" thickBot="1">
      <c r="A1" s="873" t="s">
        <v>357</v>
      </c>
      <c r="B1" s="874"/>
      <c r="C1" s="874"/>
      <c r="D1" s="874"/>
      <c r="E1" s="874"/>
      <c r="F1" s="874"/>
      <c r="G1" s="874"/>
      <c r="H1" s="874"/>
      <c r="I1" s="874"/>
      <c r="J1" s="874"/>
      <c r="K1" s="874"/>
      <c r="L1" s="874"/>
      <c r="M1" s="874"/>
      <c r="N1" s="874"/>
      <c r="O1" s="874"/>
      <c r="P1" s="875"/>
    </row>
    <row r="2" spans="1:16" ht="3.75" customHeight="1" thickTop="1">
      <c r="A2" s="222"/>
      <c r="B2" s="222"/>
      <c r="C2" s="222"/>
      <c r="D2" s="222"/>
      <c r="E2" s="222"/>
      <c r="F2" s="222"/>
      <c r="G2" s="222"/>
      <c r="H2" s="222"/>
      <c r="I2" s="222"/>
      <c r="J2" s="222"/>
      <c r="K2" s="222"/>
      <c r="L2" s="222"/>
      <c r="M2" s="222"/>
      <c r="N2" s="222"/>
      <c r="O2" s="222"/>
      <c r="P2" s="222"/>
    </row>
    <row r="3" spans="1:16" ht="14.25" customHeight="1">
      <c r="A3" s="223" t="s">
        <v>358</v>
      </c>
      <c r="B3" s="224"/>
      <c r="C3" s="224"/>
      <c r="D3" s="225"/>
      <c r="E3" s="871" t="s">
        <v>359</v>
      </c>
      <c r="F3" s="871"/>
      <c r="G3" s="871"/>
      <c r="H3" s="871"/>
      <c r="I3" s="871"/>
      <c r="J3" s="871"/>
      <c r="K3" s="876" t="s">
        <v>360</v>
      </c>
      <c r="L3" s="877"/>
      <c r="M3" s="877"/>
      <c r="N3" s="878"/>
      <c r="O3" s="879" t="s">
        <v>361</v>
      </c>
      <c r="P3" s="880"/>
    </row>
    <row r="4" spans="1:16" ht="34.5" customHeight="1">
      <c r="A4" s="881" t="s">
        <v>362</v>
      </c>
      <c r="B4" s="802"/>
      <c r="C4" s="802"/>
      <c r="D4" s="882"/>
      <c r="E4" s="883"/>
      <c r="F4" s="883"/>
      <c r="G4" s="883"/>
      <c r="H4" s="883"/>
      <c r="I4" s="883"/>
      <c r="J4" s="883"/>
      <c r="K4" s="876"/>
      <c r="L4" s="877"/>
      <c r="M4" s="877"/>
      <c r="N4" s="878"/>
      <c r="O4" s="879"/>
      <c r="P4" s="884"/>
    </row>
    <row r="5" spans="1:16" ht="21" customHeight="1">
      <c r="A5" s="885" t="s">
        <v>363</v>
      </c>
      <c r="B5" s="886"/>
      <c r="C5" s="886"/>
      <c r="D5" s="886"/>
      <c r="E5" s="886"/>
      <c r="F5" s="886"/>
      <c r="G5" s="886"/>
      <c r="H5" s="886"/>
      <c r="I5" s="886"/>
      <c r="J5" s="886"/>
      <c r="K5" s="886"/>
      <c r="L5" s="222"/>
      <c r="M5" s="885" t="s">
        <v>364</v>
      </c>
      <c r="N5" s="886"/>
      <c r="O5" s="886"/>
      <c r="P5" s="886"/>
    </row>
    <row r="6" spans="1:16" ht="30" customHeight="1">
      <c r="A6" s="887" t="s">
        <v>365</v>
      </c>
      <c r="B6" s="888"/>
      <c r="C6" s="226"/>
      <c r="D6" s="227"/>
      <c r="E6" s="227"/>
      <c r="F6" s="227"/>
      <c r="G6" s="227"/>
      <c r="H6" s="227"/>
      <c r="I6" s="227"/>
      <c r="J6" s="227"/>
      <c r="K6" s="228"/>
      <c r="L6" s="222"/>
      <c r="M6" s="889" t="s">
        <v>366</v>
      </c>
      <c r="N6" s="890"/>
      <c r="O6" s="890"/>
      <c r="P6" s="891"/>
    </row>
    <row r="7" spans="1:16" ht="3" customHeight="1">
      <c r="A7" s="229"/>
      <c r="B7" s="229"/>
      <c r="C7" s="230"/>
      <c r="D7" s="230"/>
      <c r="E7" s="230"/>
      <c r="F7" s="230"/>
      <c r="G7" s="230"/>
      <c r="H7" s="230"/>
      <c r="I7" s="230"/>
      <c r="J7" s="230"/>
      <c r="K7" s="230"/>
      <c r="L7" s="222"/>
      <c r="M7" s="892"/>
      <c r="N7" s="893"/>
      <c r="O7" s="893"/>
      <c r="P7" s="894"/>
    </row>
    <row r="8" spans="1:16" ht="31.9" customHeight="1">
      <c r="A8" s="167" t="s">
        <v>273</v>
      </c>
      <c r="B8" s="898" t="s">
        <v>367</v>
      </c>
      <c r="C8" s="899"/>
      <c r="D8" s="899"/>
      <c r="E8" s="899"/>
      <c r="F8" s="900"/>
      <c r="G8" s="901" t="s">
        <v>368</v>
      </c>
      <c r="H8" s="902"/>
      <c r="I8" s="902"/>
      <c r="J8" s="902"/>
      <c r="K8" s="903"/>
      <c r="L8" s="222"/>
      <c r="M8" s="892"/>
      <c r="N8" s="893"/>
      <c r="O8" s="893"/>
      <c r="P8" s="894"/>
    </row>
    <row r="9" spans="1:16" ht="37.15" customHeight="1">
      <c r="A9" s="904">
        <v>1</v>
      </c>
      <c r="B9" s="906"/>
      <c r="C9" s="907"/>
      <c r="D9" s="907"/>
      <c r="E9" s="907"/>
      <c r="F9" s="908"/>
      <c r="G9" s="912"/>
      <c r="H9" s="913"/>
      <c r="I9" s="913"/>
      <c r="J9" s="913"/>
      <c r="K9" s="914"/>
      <c r="L9" s="222"/>
      <c r="M9" s="895"/>
      <c r="N9" s="896"/>
      <c r="O9" s="896"/>
      <c r="P9" s="897"/>
    </row>
    <row r="10" spans="1:16" ht="21.75" customHeight="1">
      <c r="A10" s="905"/>
      <c r="B10" s="909"/>
      <c r="C10" s="910"/>
      <c r="D10" s="910"/>
      <c r="E10" s="910"/>
      <c r="F10" s="911"/>
      <c r="G10" s="915"/>
      <c r="H10" s="916"/>
      <c r="I10" s="916"/>
      <c r="J10" s="916"/>
      <c r="K10" s="917"/>
      <c r="L10" s="222"/>
      <c r="M10" s="885" t="s">
        <v>369</v>
      </c>
      <c r="N10" s="886"/>
      <c r="O10" s="886"/>
      <c r="P10" s="886"/>
    </row>
    <row r="11" spans="1:16" ht="37.15" customHeight="1">
      <c r="A11" s="904">
        <v>2</v>
      </c>
      <c r="B11" s="918"/>
      <c r="C11" s="919"/>
      <c r="D11" s="919"/>
      <c r="E11" s="919"/>
      <c r="F11" s="920"/>
      <c r="G11" s="930"/>
      <c r="H11" s="931"/>
      <c r="I11" s="931"/>
      <c r="J11" s="931"/>
      <c r="K11" s="932"/>
      <c r="L11" s="222"/>
      <c r="M11" s="936" t="s">
        <v>370</v>
      </c>
      <c r="N11" s="937"/>
      <c r="O11" s="937"/>
      <c r="P11" s="938"/>
    </row>
    <row r="12" spans="1:16" ht="21.6" customHeight="1">
      <c r="A12" s="905"/>
      <c r="B12" s="921"/>
      <c r="C12" s="922"/>
      <c r="D12" s="922"/>
      <c r="E12" s="922"/>
      <c r="F12" s="923"/>
      <c r="G12" s="933"/>
      <c r="H12" s="934"/>
      <c r="I12" s="934"/>
      <c r="J12" s="934"/>
      <c r="K12" s="935"/>
      <c r="L12" s="222"/>
      <c r="M12" s="939"/>
      <c r="N12" s="940"/>
      <c r="O12" s="940"/>
      <c r="P12" s="941"/>
    </row>
    <row r="13" spans="1:16" ht="37.15" customHeight="1">
      <c r="A13" s="904">
        <v>3</v>
      </c>
      <c r="B13" s="918"/>
      <c r="C13" s="919"/>
      <c r="D13" s="919"/>
      <c r="E13" s="919"/>
      <c r="F13" s="920"/>
      <c r="G13" s="930"/>
      <c r="H13" s="931"/>
      <c r="I13" s="931"/>
      <c r="J13" s="931"/>
      <c r="K13" s="932"/>
      <c r="L13" s="222"/>
      <c r="M13" s="942"/>
      <c r="N13" s="943"/>
      <c r="O13" s="943"/>
      <c r="P13" s="944"/>
    </row>
    <row r="14" spans="1:16" ht="21.6" customHeight="1">
      <c r="A14" s="905"/>
      <c r="B14" s="921"/>
      <c r="C14" s="922"/>
      <c r="D14" s="922"/>
      <c r="E14" s="922"/>
      <c r="F14" s="923"/>
      <c r="G14" s="933"/>
      <c r="H14" s="934"/>
      <c r="I14" s="934"/>
      <c r="J14" s="934"/>
      <c r="K14" s="935"/>
      <c r="L14" s="222"/>
      <c r="M14" s="945" t="s">
        <v>371</v>
      </c>
      <c r="N14" s="945"/>
      <c r="O14" s="945"/>
      <c r="P14" s="945"/>
    </row>
    <row r="15" spans="1:16" ht="37.15" customHeight="1">
      <c r="A15" s="904">
        <v>4</v>
      </c>
      <c r="B15" s="918"/>
      <c r="C15" s="919"/>
      <c r="D15" s="919"/>
      <c r="E15" s="919"/>
      <c r="F15" s="920"/>
      <c r="G15" s="930"/>
      <c r="H15" s="931"/>
      <c r="I15" s="931"/>
      <c r="J15" s="931"/>
      <c r="K15" s="932"/>
      <c r="L15" s="222"/>
      <c r="M15" s="946"/>
      <c r="N15" s="946"/>
      <c r="O15" s="946"/>
      <c r="P15" s="946"/>
    </row>
    <row r="16" spans="1:16" ht="21.6" customHeight="1">
      <c r="A16" s="905"/>
      <c r="B16" s="921"/>
      <c r="C16" s="922"/>
      <c r="D16" s="922"/>
      <c r="E16" s="922"/>
      <c r="F16" s="923"/>
      <c r="G16" s="933"/>
      <c r="H16" s="934"/>
      <c r="I16" s="934"/>
      <c r="J16" s="934"/>
      <c r="K16" s="935"/>
      <c r="L16" s="222"/>
      <c r="M16" s="947"/>
      <c r="N16" s="948"/>
      <c r="O16" s="948"/>
      <c r="P16" s="949"/>
    </row>
    <row r="17" spans="1:16" ht="37.15" customHeight="1">
      <c r="A17" s="904">
        <v>5</v>
      </c>
      <c r="B17" s="918"/>
      <c r="C17" s="919"/>
      <c r="D17" s="919"/>
      <c r="E17" s="919"/>
      <c r="F17" s="920"/>
      <c r="G17" s="918"/>
      <c r="H17" s="919"/>
      <c r="I17" s="919"/>
      <c r="J17" s="919"/>
      <c r="K17" s="920"/>
      <c r="L17" s="222"/>
      <c r="M17" s="950"/>
      <c r="N17" s="951"/>
      <c r="O17" s="951"/>
      <c r="P17" s="952"/>
    </row>
    <row r="18" spans="1:16" ht="21.6" customHeight="1">
      <c r="A18" s="905"/>
      <c r="B18" s="921"/>
      <c r="C18" s="922"/>
      <c r="D18" s="922"/>
      <c r="E18" s="922"/>
      <c r="F18" s="923"/>
      <c r="G18" s="921"/>
      <c r="H18" s="922"/>
      <c r="I18" s="922"/>
      <c r="J18" s="922"/>
      <c r="K18" s="923"/>
      <c r="L18" s="222"/>
      <c r="M18" s="950"/>
      <c r="N18" s="951"/>
      <c r="O18" s="951"/>
      <c r="P18" s="952"/>
    </row>
    <row r="19" spans="1:16" ht="37.15" customHeight="1">
      <c r="A19" s="904">
        <v>6</v>
      </c>
      <c r="B19" s="918"/>
      <c r="C19" s="919"/>
      <c r="D19" s="919"/>
      <c r="E19" s="919"/>
      <c r="F19" s="920"/>
      <c r="G19" s="918"/>
      <c r="H19" s="919"/>
      <c r="I19" s="919"/>
      <c r="J19" s="919"/>
      <c r="K19" s="920"/>
      <c r="L19" s="222"/>
      <c r="M19" s="950"/>
      <c r="N19" s="951"/>
      <c r="O19" s="951"/>
      <c r="P19" s="952"/>
    </row>
    <row r="20" spans="1:16" ht="21.6" customHeight="1">
      <c r="A20" s="905"/>
      <c r="B20" s="921"/>
      <c r="C20" s="922"/>
      <c r="D20" s="922"/>
      <c r="E20" s="922"/>
      <c r="F20" s="923"/>
      <c r="G20" s="921"/>
      <c r="H20" s="922"/>
      <c r="I20" s="922"/>
      <c r="J20" s="922"/>
      <c r="K20" s="923"/>
      <c r="L20" s="222"/>
      <c r="M20" s="950"/>
      <c r="N20" s="951"/>
      <c r="O20" s="951"/>
      <c r="P20" s="952"/>
    </row>
    <row r="21" spans="1:16" ht="21" customHeight="1">
      <c r="A21" s="885" t="s">
        <v>372</v>
      </c>
      <c r="B21" s="886"/>
      <c r="C21" s="886"/>
      <c r="D21" s="886"/>
      <c r="E21" s="886"/>
      <c r="F21" s="886"/>
      <c r="G21" s="886"/>
      <c r="H21" s="886"/>
      <c r="I21" s="886"/>
      <c r="J21" s="886"/>
      <c r="K21" s="886"/>
      <c r="L21" s="222"/>
      <c r="M21" s="950"/>
      <c r="N21" s="951"/>
      <c r="O21" s="951"/>
      <c r="P21" s="952"/>
    </row>
    <row r="22" spans="1:16" ht="34.5" customHeight="1">
      <c r="A22" s="924"/>
      <c r="B22" s="925"/>
      <c r="C22" s="925"/>
      <c r="D22" s="925"/>
      <c r="E22" s="925"/>
      <c r="F22" s="925"/>
      <c r="G22" s="925"/>
      <c r="H22" s="925"/>
      <c r="I22" s="925"/>
      <c r="J22" s="925"/>
      <c r="K22" s="926"/>
      <c r="L22" s="222"/>
      <c r="M22" s="950"/>
      <c r="N22" s="951"/>
      <c r="O22" s="951"/>
      <c r="P22" s="952"/>
    </row>
    <row r="23" spans="1:16" ht="39.75" customHeight="1">
      <c r="A23" s="927"/>
      <c r="B23" s="928"/>
      <c r="C23" s="928"/>
      <c r="D23" s="928"/>
      <c r="E23" s="928"/>
      <c r="F23" s="928"/>
      <c r="G23" s="928"/>
      <c r="H23" s="928"/>
      <c r="I23" s="928"/>
      <c r="J23" s="928"/>
      <c r="K23" s="929"/>
      <c r="L23" s="222"/>
      <c r="M23" s="953"/>
      <c r="N23" s="954"/>
      <c r="O23" s="954"/>
      <c r="P23" s="955"/>
    </row>
    <row r="24" spans="1:16" ht="3.75" customHeight="1">
      <c r="A24" s="222"/>
      <c r="B24" s="222"/>
      <c r="C24" s="222"/>
      <c r="D24" s="222"/>
      <c r="E24" s="222"/>
      <c r="F24" s="222"/>
      <c r="G24" s="222"/>
      <c r="H24" s="222"/>
      <c r="I24" s="222"/>
      <c r="J24" s="222"/>
      <c r="K24" s="222"/>
      <c r="L24" s="222"/>
      <c r="M24" s="222"/>
      <c r="N24" s="222"/>
      <c r="O24" s="222"/>
      <c r="P24" s="222"/>
    </row>
    <row r="25" spans="1:16" ht="19.149999999999999" customHeight="1">
      <c r="A25" s="222"/>
      <c r="B25" s="222"/>
      <c r="C25" s="222"/>
      <c r="D25" s="222"/>
      <c r="E25" s="222"/>
      <c r="F25" s="222"/>
      <c r="G25" s="231" t="s">
        <v>373</v>
      </c>
      <c r="H25" s="222"/>
      <c r="I25" s="222"/>
      <c r="J25" s="222"/>
      <c r="K25" s="222"/>
      <c r="L25" s="222"/>
      <c r="M25" s="222"/>
      <c r="N25" s="222"/>
      <c r="O25" s="222"/>
      <c r="P25" s="232" t="s">
        <v>374</v>
      </c>
    </row>
    <row r="26" spans="1:16" ht="57.75" customHeight="1"/>
    <row r="27" spans="1:16" ht="3.75" customHeight="1">
      <c r="A27" s="222"/>
      <c r="B27" s="222"/>
      <c r="C27" s="222"/>
      <c r="D27" s="222"/>
      <c r="E27" s="222"/>
      <c r="F27" s="222"/>
      <c r="G27" s="222"/>
      <c r="H27" s="222"/>
      <c r="I27" s="222"/>
      <c r="J27" s="222"/>
      <c r="K27" s="222"/>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 ref="A19:A20"/>
    <mergeCell ref="B19:F20"/>
    <mergeCell ref="G19:K20"/>
    <mergeCell ref="A21:K21"/>
    <mergeCell ref="A5:K5"/>
    <mergeCell ref="M5:P5"/>
    <mergeCell ref="A6:B6"/>
    <mergeCell ref="M6:P9"/>
    <mergeCell ref="B8:F8"/>
    <mergeCell ref="G8:K8"/>
    <mergeCell ref="A9:A10"/>
    <mergeCell ref="B9:F10"/>
    <mergeCell ref="G9:K10"/>
    <mergeCell ref="M10:P10"/>
    <mergeCell ref="A1:P1"/>
    <mergeCell ref="E3:J3"/>
    <mergeCell ref="K3:N3"/>
    <mergeCell ref="O3:P3"/>
    <mergeCell ref="A4:D4"/>
    <mergeCell ref="E4:J4"/>
    <mergeCell ref="K4:N4"/>
    <mergeCell ref="O4:P4"/>
  </mergeCells>
  <phoneticPr fontId="1"/>
  <printOptions horizontalCentered="1" verticalCentered="1"/>
  <pageMargins left="0.23622047244094491" right="0.23622047244094491" top="0.74803149606299213" bottom="0.74803149606299213" header="0.31496062992125984" footer="0.31496062992125984"/>
  <pageSetup paperSize="9" scale="78"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3B4F9-6734-43F0-9FD5-72569433A502}">
  <sheetPr>
    <tabColor theme="0"/>
    <pageSetUpPr fitToPage="1"/>
  </sheetPr>
  <dimension ref="A1:W24"/>
  <sheetViews>
    <sheetView view="pageBreakPreview" zoomScaleNormal="85" zoomScaleSheetLayoutView="100" workbookViewId="0">
      <selection activeCell="B10" sqref="B10:C10"/>
    </sheetView>
  </sheetViews>
  <sheetFormatPr defaultColWidth="8.25" defaultRowHeight="13.5"/>
  <cols>
    <col min="1" max="1" width="2.625" style="160" customWidth="1"/>
    <col min="2" max="2" width="7.25" style="160" customWidth="1"/>
    <col min="3" max="3" width="32.875" style="160" customWidth="1"/>
    <col min="4" max="10" width="2.75" style="160" customWidth="1"/>
    <col min="11" max="11" width="9.625" style="160" customWidth="1"/>
    <col min="12" max="12" width="10.625" style="160" customWidth="1"/>
    <col min="13" max="13" width="4" style="160" customWidth="1"/>
    <col min="14" max="14" width="15.625" style="160" customWidth="1"/>
    <col min="15" max="15" width="10.625" style="160" customWidth="1"/>
    <col min="16" max="23" width="3.125" style="160" customWidth="1"/>
    <col min="24" max="16384" width="8.25" style="160"/>
  </cols>
  <sheetData>
    <row r="1" spans="1:23" ht="19.350000000000001" customHeight="1">
      <c r="A1" s="956" t="s">
        <v>263</v>
      </c>
      <c r="B1" s="956"/>
      <c r="C1" s="956"/>
      <c r="D1" s="956"/>
      <c r="E1" s="956"/>
      <c r="F1" s="956"/>
      <c r="G1" s="956"/>
      <c r="H1" s="956"/>
      <c r="I1" s="956"/>
      <c r="J1" s="956"/>
      <c r="K1" s="957"/>
      <c r="L1" s="918" t="s">
        <v>264</v>
      </c>
      <c r="M1" s="958"/>
      <c r="N1" s="959"/>
      <c r="O1" s="962" t="s">
        <v>265</v>
      </c>
      <c r="P1" s="963"/>
      <c r="Q1" s="964"/>
      <c r="R1" s="964"/>
      <c r="S1" s="964"/>
      <c r="T1" s="964"/>
      <c r="U1" s="964"/>
      <c r="V1" s="964"/>
      <c r="W1" s="965"/>
    </row>
    <row r="2" spans="1:23" ht="21" customHeight="1">
      <c r="A2" s="969" t="s">
        <v>266</v>
      </c>
      <c r="B2" s="970"/>
      <c r="C2" s="161" t="s">
        <v>267</v>
      </c>
      <c r="D2" s="971" t="s">
        <v>268</v>
      </c>
      <c r="E2" s="972"/>
      <c r="F2" s="972"/>
      <c r="G2" s="972"/>
      <c r="H2" s="972"/>
      <c r="I2" s="972"/>
      <c r="J2" s="972"/>
      <c r="K2" s="973"/>
      <c r="L2" s="921"/>
      <c r="M2" s="960"/>
      <c r="N2" s="961"/>
      <c r="O2" s="905"/>
      <c r="P2" s="966"/>
      <c r="Q2" s="967"/>
      <c r="R2" s="967"/>
      <c r="S2" s="967"/>
      <c r="T2" s="967"/>
      <c r="U2" s="967"/>
      <c r="V2" s="967"/>
      <c r="W2" s="968"/>
    </row>
    <row r="3" spans="1:23" ht="21.6" customHeight="1">
      <c r="A3" s="980" t="s">
        <v>269</v>
      </c>
      <c r="B3" s="981"/>
      <c r="C3" s="162"/>
      <c r="D3" s="974"/>
      <c r="E3" s="975"/>
      <c r="F3" s="975"/>
      <c r="G3" s="975"/>
      <c r="H3" s="975"/>
      <c r="I3" s="975"/>
      <c r="J3" s="975"/>
      <c r="K3" s="976"/>
      <c r="L3" s="962" t="s">
        <v>270</v>
      </c>
      <c r="M3" s="982"/>
      <c r="N3" s="983"/>
      <c r="O3" s="962" t="s">
        <v>271</v>
      </c>
      <c r="P3" s="989"/>
      <c r="Q3" s="989"/>
      <c r="R3" s="989"/>
      <c r="S3" s="989"/>
      <c r="T3" s="989"/>
      <c r="U3" s="989"/>
      <c r="V3" s="989"/>
      <c r="W3" s="983"/>
    </row>
    <row r="4" spans="1:23" ht="27.75" customHeight="1">
      <c r="A4" s="980" t="s">
        <v>272</v>
      </c>
      <c r="B4" s="981"/>
      <c r="C4" s="163"/>
      <c r="D4" s="977"/>
      <c r="E4" s="978"/>
      <c r="F4" s="978"/>
      <c r="G4" s="978"/>
      <c r="H4" s="978"/>
      <c r="I4" s="978"/>
      <c r="J4" s="978"/>
      <c r="K4" s="979"/>
      <c r="L4" s="905"/>
      <c r="M4" s="984"/>
      <c r="N4" s="985"/>
      <c r="O4" s="905"/>
      <c r="P4" s="990"/>
      <c r="Q4" s="990"/>
      <c r="R4" s="990"/>
      <c r="S4" s="990"/>
      <c r="T4" s="990"/>
      <c r="U4" s="990"/>
      <c r="V4" s="990"/>
      <c r="W4" s="985"/>
    </row>
    <row r="5" spans="1:23" ht="9" customHeight="1">
      <c r="A5" s="164"/>
      <c r="B5" s="164"/>
      <c r="C5" s="164"/>
      <c r="D5" s="165"/>
      <c r="E5" s="165"/>
      <c r="F5" s="165"/>
      <c r="G5" s="165"/>
      <c r="H5" s="165"/>
      <c r="I5" s="165"/>
      <c r="J5" s="165"/>
      <c r="K5" s="165"/>
      <c r="L5" s="165"/>
      <c r="M5" s="165"/>
      <c r="N5" s="165"/>
      <c r="O5" s="165"/>
      <c r="P5" s="165"/>
      <c r="Q5" s="165"/>
      <c r="R5" s="165"/>
      <c r="S5" s="165"/>
      <c r="T5" s="165"/>
      <c r="U5" s="165"/>
      <c r="V5" s="165"/>
      <c r="W5" s="165"/>
    </row>
    <row r="6" spans="1:23" ht="9.75" customHeight="1">
      <c r="A6" s="991" t="s">
        <v>273</v>
      </c>
      <c r="B6" s="994" t="s">
        <v>274</v>
      </c>
      <c r="C6" s="995"/>
      <c r="D6" s="1000" t="s">
        <v>275</v>
      </c>
      <c r="E6" s="1001"/>
      <c r="F6" s="1001"/>
      <c r="G6" s="1001"/>
      <c r="H6" s="1001"/>
      <c r="I6" s="1001"/>
      <c r="J6" s="1002"/>
      <c r="K6" s="994" t="s">
        <v>276</v>
      </c>
      <c r="L6" s="1003"/>
      <c r="M6" s="1003"/>
      <c r="N6" s="1003"/>
      <c r="O6" s="995"/>
      <c r="P6" s="1006" t="s">
        <v>277</v>
      </c>
      <c r="Q6" s="1007"/>
      <c r="R6" s="1007"/>
      <c r="S6" s="1007"/>
      <c r="T6" s="1007"/>
      <c r="U6" s="1007"/>
      <c r="V6" s="1007"/>
      <c r="W6" s="1008"/>
    </row>
    <row r="7" spans="1:23" ht="25.5" customHeight="1">
      <c r="A7" s="992"/>
      <c r="B7" s="996"/>
      <c r="C7" s="997"/>
      <c r="D7" s="1012" t="s">
        <v>37</v>
      </c>
      <c r="E7" s="1012" t="s">
        <v>38</v>
      </c>
      <c r="F7" s="1012" t="s">
        <v>39</v>
      </c>
      <c r="G7" s="1012" t="s">
        <v>40</v>
      </c>
      <c r="H7" s="1012" t="s">
        <v>41</v>
      </c>
      <c r="I7" s="1014" t="s">
        <v>470</v>
      </c>
      <c r="J7" s="1014" t="s">
        <v>278</v>
      </c>
      <c r="K7" s="996"/>
      <c r="L7" s="1004"/>
      <c r="M7" s="1004"/>
      <c r="N7" s="1004"/>
      <c r="O7" s="997"/>
      <c r="P7" s="1009"/>
      <c r="Q7" s="1010"/>
      <c r="R7" s="1010"/>
      <c r="S7" s="1010"/>
      <c r="T7" s="1010"/>
      <c r="U7" s="1010"/>
      <c r="V7" s="1010"/>
      <c r="W7" s="1011"/>
    </row>
    <row r="8" spans="1:23" ht="20.25" customHeight="1">
      <c r="A8" s="993"/>
      <c r="B8" s="998"/>
      <c r="C8" s="999"/>
      <c r="D8" s="1013"/>
      <c r="E8" s="1013"/>
      <c r="F8" s="1013"/>
      <c r="G8" s="1013"/>
      <c r="H8" s="1013"/>
      <c r="I8" s="1013"/>
      <c r="J8" s="1013"/>
      <c r="K8" s="998"/>
      <c r="L8" s="1005"/>
      <c r="M8" s="1005"/>
      <c r="N8" s="1005"/>
      <c r="O8" s="999"/>
      <c r="P8" s="986" t="s">
        <v>279</v>
      </c>
      <c r="Q8" s="987"/>
      <c r="R8" s="987"/>
      <c r="S8" s="987"/>
      <c r="T8" s="987"/>
      <c r="U8" s="987"/>
      <c r="V8" s="987"/>
      <c r="W8" s="988"/>
    </row>
    <row r="9" spans="1:23" ht="59.65" customHeight="1">
      <c r="A9" s="166">
        <v>1</v>
      </c>
      <c r="B9" s="1015"/>
      <c r="C9" s="1016"/>
      <c r="D9" s="167"/>
      <c r="E9" s="168"/>
      <c r="F9" s="168"/>
      <c r="G9" s="168"/>
      <c r="H9" s="168"/>
      <c r="I9" s="168"/>
      <c r="J9" s="168"/>
      <c r="K9" s="1017"/>
      <c r="L9" s="1018"/>
      <c r="M9" s="1018"/>
      <c r="N9" s="1018"/>
      <c r="O9" s="1019"/>
      <c r="P9" s="169"/>
      <c r="Q9" s="170"/>
      <c r="R9" s="171"/>
      <c r="S9" s="172"/>
      <c r="T9" s="170"/>
      <c r="U9" s="171"/>
      <c r="V9" s="171"/>
      <c r="W9" s="173"/>
    </row>
    <row r="10" spans="1:23" ht="59.65" customHeight="1">
      <c r="A10" s="166">
        <v>2</v>
      </c>
      <c r="B10" s="1015"/>
      <c r="C10" s="1016"/>
      <c r="D10" s="167"/>
      <c r="E10" s="174"/>
      <c r="F10" s="174"/>
      <c r="G10" s="174"/>
      <c r="H10" s="174"/>
      <c r="I10" s="174"/>
      <c r="J10" s="174"/>
      <c r="K10" s="1017"/>
      <c r="L10" s="1018"/>
      <c r="M10" s="1018"/>
      <c r="N10" s="1018"/>
      <c r="O10" s="1019"/>
      <c r="P10" s="169"/>
      <c r="Q10" s="170"/>
      <c r="R10" s="171"/>
      <c r="S10" s="172"/>
      <c r="T10" s="170"/>
      <c r="U10" s="171"/>
      <c r="V10" s="171"/>
      <c r="W10" s="173"/>
    </row>
    <row r="11" spans="1:23" ht="59.65" customHeight="1">
      <c r="A11" s="166">
        <v>3</v>
      </c>
      <c r="B11" s="1015"/>
      <c r="C11" s="1016"/>
      <c r="D11" s="167"/>
      <c r="E11" s="175"/>
      <c r="F11" s="175"/>
      <c r="G11" s="175"/>
      <c r="H11" s="175"/>
      <c r="I11" s="175"/>
      <c r="J11" s="175"/>
      <c r="K11" s="1017"/>
      <c r="L11" s="1018"/>
      <c r="M11" s="1018"/>
      <c r="N11" s="1018"/>
      <c r="O11" s="1019"/>
      <c r="P11" s="169"/>
      <c r="Q11" s="170"/>
      <c r="R11" s="171"/>
      <c r="S11" s="172"/>
      <c r="T11" s="170"/>
      <c r="U11" s="171"/>
      <c r="V11" s="171"/>
      <c r="W11" s="173"/>
    </row>
    <row r="12" spans="1:23" ht="59.65" customHeight="1">
      <c r="A12" s="166">
        <v>4</v>
      </c>
      <c r="B12" s="1015"/>
      <c r="C12" s="1016"/>
      <c r="D12" s="167"/>
      <c r="E12" s="168"/>
      <c r="F12" s="168"/>
      <c r="G12" s="168"/>
      <c r="H12" s="168"/>
      <c r="I12" s="168"/>
      <c r="J12" s="168"/>
      <c r="K12" s="1017"/>
      <c r="L12" s="1018"/>
      <c r="M12" s="1018"/>
      <c r="N12" s="1018"/>
      <c r="O12" s="1019"/>
      <c r="P12" s="169"/>
      <c r="Q12" s="170"/>
      <c r="R12" s="171"/>
      <c r="S12" s="172"/>
      <c r="T12" s="170"/>
      <c r="U12" s="171"/>
      <c r="V12" s="171"/>
      <c r="W12" s="173"/>
    </row>
    <row r="13" spans="1:23" ht="59.65" customHeight="1">
      <c r="A13" s="166">
        <v>5</v>
      </c>
      <c r="B13" s="1015"/>
      <c r="C13" s="1016"/>
      <c r="D13" s="167"/>
      <c r="E13" s="168"/>
      <c r="F13" s="168"/>
      <c r="G13" s="168"/>
      <c r="H13" s="168"/>
      <c r="I13" s="168"/>
      <c r="J13" s="168"/>
      <c r="K13" s="1017"/>
      <c r="L13" s="1018"/>
      <c r="M13" s="1018"/>
      <c r="N13" s="1018"/>
      <c r="O13" s="1019"/>
      <c r="P13" s="169"/>
      <c r="Q13" s="170"/>
      <c r="R13" s="171"/>
      <c r="S13" s="172"/>
      <c r="T13" s="170"/>
      <c r="U13" s="171"/>
      <c r="V13" s="171"/>
      <c r="W13" s="173"/>
    </row>
    <row r="14" spans="1:23" s="165" customFormat="1" ht="10.5" customHeight="1">
      <c r="C14" s="176"/>
    </row>
    <row r="15" spans="1:23" s="165" customFormat="1" ht="15" customHeight="1">
      <c r="A15" s="177" t="s">
        <v>280</v>
      </c>
      <c r="B15" s="178"/>
      <c r="C15" s="178"/>
      <c r="D15" s="178"/>
      <c r="E15" s="178"/>
      <c r="F15" s="178"/>
      <c r="G15" s="178"/>
      <c r="H15" s="178"/>
      <c r="I15" s="178"/>
      <c r="J15" s="178"/>
      <c r="K15" s="1042" t="s">
        <v>281</v>
      </c>
      <c r="L15" s="1043"/>
      <c r="M15" s="1043"/>
      <c r="N15" s="1043"/>
      <c r="O15" s="1044"/>
      <c r="P15" s="876" t="s">
        <v>282</v>
      </c>
      <c r="Q15" s="877"/>
      <c r="R15" s="877"/>
      <c r="S15" s="877"/>
      <c r="T15" s="877"/>
      <c r="U15" s="877"/>
      <c r="V15" s="877"/>
      <c r="W15" s="878"/>
    </row>
    <row r="16" spans="1:23" s="165" customFormat="1" ht="19.5" customHeight="1">
      <c r="A16" s="1020" t="s">
        <v>283</v>
      </c>
      <c r="B16" s="1020"/>
      <c r="C16" s="1020"/>
      <c r="D16" s="1020"/>
      <c r="E16" s="1020"/>
      <c r="F16" s="1020"/>
      <c r="G16" s="1020"/>
      <c r="H16" s="179"/>
      <c r="I16" s="179"/>
      <c r="J16" s="179"/>
      <c r="K16" s="1021"/>
      <c r="L16" s="1022"/>
      <c r="M16" s="1022"/>
      <c r="N16" s="1022"/>
      <c r="O16" s="1023"/>
      <c r="P16" s="1030"/>
      <c r="Q16" s="1031"/>
      <c r="R16" s="1031"/>
      <c r="S16" s="1031"/>
      <c r="T16" s="1031"/>
      <c r="U16" s="1031"/>
      <c r="V16" s="1031"/>
      <c r="W16" s="1032"/>
    </row>
    <row r="17" spans="1:23" s="165" customFormat="1" ht="19.5" customHeight="1">
      <c r="A17" s="180" t="s">
        <v>284</v>
      </c>
      <c r="B17" s="181"/>
      <c r="C17" s="179"/>
      <c r="D17" s="179"/>
      <c r="E17" s="179"/>
      <c r="F17" s="179"/>
      <c r="G17" s="179"/>
      <c r="H17" s="179"/>
      <c r="I17" s="179"/>
      <c r="J17" s="179"/>
      <c r="K17" s="1024"/>
      <c r="L17" s="1025"/>
      <c r="M17" s="1025"/>
      <c r="N17" s="1025"/>
      <c r="O17" s="1026"/>
      <c r="P17" s="1033"/>
      <c r="Q17" s="1034"/>
      <c r="R17" s="1034"/>
      <c r="S17" s="1034"/>
      <c r="T17" s="1034"/>
      <c r="U17" s="1034"/>
      <c r="V17" s="1034"/>
      <c r="W17" s="1035"/>
    </row>
    <row r="18" spans="1:23" s="165" customFormat="1" ht="19.5" customHeight="1">
      <c r="A18" s="179"/>
      <c r="B18" s="182" t="s">
        <v>285</v>
      </c>
      <c r="C18" s="179"/>
      <c r="D18" s="179"/>
      <c r="E18" s="179"/>
      <c r="F18" s="179"/>
      <c r="G18" s="179"/>
      <c r="H18" s="179"/>
      <c r="I18" s="179"/>
      <c r="J18" s="179"/>
      <c r="K18" s="1024"/>
      <c r="L18" s="1025"/>
      <c r="M18" s="1025"/>
      <c r="N18" s="1025"/>
      <c r="O18" s="1026"/>
      <c r="P18" s="1033"/>
      <c r="Q18" s="1034"/>
      <c r="R18" s="1034"/>
      <c r="S18" s="1034"/>
      <c r="T18" s="1034"/>
      <c r="U18" s="1034"/>
      <c r="V18" s="1034"/>
      <c r="W18" s="1035"/>
    </row>
    <row r="19" spans="1:23" s="165" customFormat="1" ht="19.5" customHeight="1">
      <c r="A19" s="179"/>
      <c r="B19" s="183" t="s">
        <v>286</v>
      </c>
      <c r="C19" s="179"/>
      <c r="D19" s="179"/>
      <c r="E19" s="179"/>
      <c r="F19" s="179"/>
      <c r="G19" s="179"/>
      <c r="H19" s="179"/>
      <c r="I19" s="179"/>
      <c r="J19" s="179"/>
      <c r="K19" s="1024"/>
      <c r="L19" s="1025"/>
      <c r="M19" s="1025"/>
      <c r="N19" s="1025"/>
      <c r="O19" s="1026"/>
      <c r="P19" s="1033"/>
      <c r="Q19" s="1034"/>
      <c r="R19" s="1034"/>
      <c r="S19" s="1034"/>
      <c r="T19" s="1034"/>
      <c r="U19" s="1034"/>
      <c r="V19" s="1034"/>
      <c r="W19" s="1035"/>
    </row>
    <row r="20" spans="1:23" s="165" customFormat="1" ht="19.5" customHeight="1">
      <c r="A20" s="179"/>
      <c r="B20" s="183" t="s">
        <v>287</v>
      </c>
      <c r="C20" s="179"/>
      <c r="D20" s="179"/>
      <c r="E20" s="179"/>
      <c r="F20" s="179"/>
      <c r="G20" s="179"/>
      <c r="H20" s="179"/>
      <c r="I20" s="179"/>
      <c r="J20" s="179"/>
      <c r="K20" s="1024"/>
      <c r="L20" s="1025"/>
      <c r="M20" s="1025"/>
      <c r="N20" s="1025"/>
      <c r="O20" s="1026"/>
      <c r="P20" s="1033"/>
      <c r="Q20" s="1034"/>
      <c r="R20" s="1034"/>
      <c r="S20" s="1034"/>
      <c r="T20" s="1034"/>
      <c r="U20" s="1034"/>
      <c r="V20" s="1034"/>
      <c r="W20" s="1035"/>
    </row>
    <row r="21" spans="1:23" s="165" customFormat="1" ht="14.25" customHeight="1">
      <c r="A21" s="178"/>
      <c r="B21" s="178"/>
      <c r="C21" s="178"/>
      <c r="D21" s="178"/>
      <c r="E21" s="178"/>
      <c r="F21" s="178"/>
      <c r="G21" s="178"/>
      <c r="H21" s="179"/>
      <c r="I21" s="179"/>
      <c r="J21" s="179"/>
      <c r="K21" s="1027"/>
      <c r="L21" s="1028"/>
      <c r="M21" s="1028"/>
      <c r="N21" s="1028"/>
      <c r="O21" s="1029"/>
      <c r="P21" s="1036"/>
      <c r="Q21" s="1037"/>
      <c r="R21" s="1037"/>
      <c r="S21" s="1037"/>
      <c r="T21" s="1037"/>
      <c r="U21" s="1037"/>
      <c r="V21" s="1037"/>
      <c r="W21" s="1038"/>
    </row>
    <row r="22" spans="1:23" s="165" customFormat="1" ht="27" hidden="1" customHeight="1" thickTop="1" thickBot="1">
      <c r="A22" s="1039" t="s">
        <v>288</v>
      </c>
      <c r="B22" s="1040"/>
      <c r="C22" s="1040"/>
      <c r="D22" s="1040"/>
      <c r="E22" s="1040"/>
      <c r="F22" s="1040"/>
      <c r="G22" s="1040"/>
      <c r="H22" s="1040"/>
      <c r="I22" s="1040"/>
      <c r="J22" s="1040"/>
      <c r="K22" s="1040"/>
      <c r="L22" s="1040"/>
      <c r="M22" s="1040"/>
      <c r="N22" s="1040"/>
      <c r="O22" s="1040"/>
      <c r="P22" s="1040"/>
      <c r="Q22" s="1040"/>
      <c r="R22" s="1040"/>
      <c r="S22" s="1040"/>
      <c r="T22" s="1040"/>
      <c r="U22" s="1040"/>
      <c r="V22" s="1040"/>
      <c r="W22" s="1041"/>
    </row>
    <row r="23" spans="1:23" s="165" customFormat="1"/>
    <row r="24" spans="1:23" ht="18.75">
      <c r="A24" s="184"/>
      <c r="B24" s="184"/>
      <c r="C24" s="184"/>
      <c r="D24" s="184"/>
      <c r="E24" s="184"/>
      <c r="F24" s="184"/>
      <c r="G24" s="184"/>
      <c r="H24" s="184"/>
      <c r="I24" s="184"/>
      <c r="J24" s="184"/>
      <c r="K24" s="184"/>
      <c r="L24" s="184"/>
      <c r="M24" s="184"/>
      <c r="N24" s="184"/>
      <c r="O24" s="184"/>
      <c r="P24" s="184"/>
      <c r="Q24" s="184"/>
      <c r="R24" s="184"/>
      <c r="S24" s="184"/>
      <c r="T24" s="184"/>
      <c r="U24" s="184"/>
      <c r="V24" s="184"/>
      <c r="W24" s="184"/>
    </row>
  </sheetData>
  <mergeCells count="42">
    <mergeCell ref="A16:G16"/>
    <mergeCell ref="K16:O21"/>
    <mergeCell ref="P16:W21"/>
    <mergeCell ref="A22:W22"/>
    <mergeCell ref="B12:C12"/>
    <mergeCell ref="K12:O12"/>
    <mergeCell ref="B13:C13"/>
    <mergeCell ref="K13:O13"/>
    <mergeCell ref="K15:O15"/>
    <mergeCell ref="P15:W15"/>
    <mergeCell ref="B9:C9"/>
    <mergeCell ref="K9:O9"/>
    <mergeCell ref="B10:C10"/>
    <mergeCell ref="K10:O10"/>
    <mergeCell ref="B11:C11"/>
    <mergeCell ref="K11:O11"/>
    <mergeCell ref="P8:W8"/>
    <mergeCell ref="O3:O4"/>
    <mergeCell ref="P3:W4"/>
    <mergeCell ref="A4:B4"/>
    <mergeCell ref="A6:A8"/>
    <mergeCell ref="B6:C8"/>
    <mergeCell ref="D6:J6"/>
    <mergeCell ref="K6:O8"/>
    <mergeCell ref="P6:W7"/>
    <mergeCell ref="D7:D8"/>
    <mergeCell ref="E7:E8"/>
    <mergeCell ref="F7:F8"/>
    <mergeCell ref="G7:G8"/>
    <mergeCell ref="H7:H8"/>
    <mergeCell ref="I7:I8"/>
    <mergeCell ref="J7:J8"/>
    <mergeCell ref="A1:K1"/>
    <mergeCell ref="L1:L2"/>
    <mergeCell ref="M1:N2"/>
    <mergeCell ref="O1:O2"/>
    <mergeCell ref="P1:W2"/>
    <mergeCell ref="A2:B2"/>
    <mergeCell ref="D2:K4"/>
    <mergeCell ref="A3:B3"/>
    <mergeCell ref="L3:L4"/>
    <mergeCell ref="M3:N4"/>
  </mergeCells>
  <phoneticPr fontId="1"/>
  <printOptions horizontalCentered="1" verticalCentered="1"/>
  <pageMargins left="0.19685039370078741" right="0" top="0" bottom="0" header="0" footer="0"/>
  <pageSetup paperSize="9" scale="9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4D55-75E2-4742-9C65-81899741DCFE}">
  <sheetPr>
    <tabColor rgb="FFFFCCCC"/>
  </sheetPr>
  <dimension ref="A1:XFC76"/>
  <sheetViews>
    <sheetView showGridLines="0" view="pageBreakPreview" topLeftCell="A10" zoomScale="115" zoomScaleNormal="55" zoomScaleSheetLayoutView="115" workbookViewId="0">
      <selection activeCell="C28" sqref="C28:G28"/>
    </sheetView>
  </sheetViews>
  <sheetFormatPr defaultColWidth="8.625" defaultRowHeight="18.75" zeroHeight="1"/>
  <cols>
    <col min="1" max="1" width="1.625" style="234" customWidth="1"/>
    <col min="2" max="2" width="17.625" style="233" customWidth="1"/>
    <col min="3" max="3" width="8" style="233" customWidth="1"/>
    <col min="4" max="4" width="13.875" style="233" customWidth="1"/>
    <col min="5" max="5" width="9.5" style="233" customWidth="1"/>
    <col min="6" max="6" width="8" style="233" customWidth="1"/>
    <col min="7" max="7" width="8.125" style="233" customWidth="1"/>
    <col min="8" max="8" width="4.625" style="233" customWidth="1"/>
    <col min="9" max="11" width="8.625" style="233" customWidth="1"/>
    <col min="12" max="12" width="13.875" style="233" customWidth="1"/>
    <col min="13" max="14" width="8.625" style="233" customWidth="1"/>
    <col min="15" max="15" width="13.125" style="233" customWidth="1"/>
    <col min="16" max="16" width="1.625" style="233" customWidth="1"/>
    <col min="17" max="17" width="6.875" style="233" hidden="1" customWidth="1"/>
    <col min="18" max="16381" width="8.625" style="233" hidden="1" customWidth="1"/>
    <col min="16382" max="16382" width="8.375" style="233" hidden="1" customWidth="1"/>
    <col min="16383" max="16383" width="7.25" style="233" hidden="1" customWidth="1"/>
    <col min="16384" max="16384" width="8.375" style="233" hidden="1" customWidth="1"/>
  </cols>
  <sheetData>
    <row r="1" spans="2:17">
      <c r="B1" s="1045" t="s">
        <v>396</v>
      </c>
      <c r="C1" s="1046"/>
      <c r="D1" s="1046"/>
      <c r="E1" s="1046"/>
      <c r="F1" s="1046"/>
      <c r="G1" s="1046"/>
      <c r="I1" s="120"/>
    </row>
    <row r="2" spans="2:17" ht="21" customHeight="1">
      <c r="B2" s="121"/>
      <c r="C2" s="1047" t="s">
        <v>165</v>
      </c>
      <c r="D2" s="1048"/>
      <c r="E2" s="1049"/>
      <c r="K2" s="1047" t="s">
        <v>386</v>
      </c>
      <c r="L2" s="1048"/>
      <c r="M2" s="1049"/>
      <c r="O2" s="1054" t="s">
        <v>167</v>
      </c>
      <c r="P2" s="1051"/>
    </row>
    <row r="3" spans="2:17">
      <c r="B3" s="1053" t="s">
        <v>168</v>
      </c>
      <c r="C3" s="1046"/>
      <c r="D3" s="1046"/>
      <c r="E3" s="1046"/>
      <c r="F3" s="1046"/>
      <c r="G3" s="1046"/>
      <c r="I3" s="1050"/>
      <c r="J3" s="1050"/>
      <c r="K3" s="1050"/>
      <c r="L3" s="122" t="s">
        <v>166</v>
      </c>
      <c r="M3" s="235"/>
      <c r="N3" s="235"/>
      <c r="O3" s="1055"/>
      <c r="P3" s="1052"/>
    </row>
    <row r="4" spans="2:17" ht="18.600000000000001" customHeight="1">
      <c r="B4" s="1066" t="s">
        <v>169</v>
      </c>
      <c r="C4" s="1046"/>
      <c r="D4" s="1046"/>
      <c r="E4" s="1046"/>
      <c r="F4" s="1046"/>
      <c r="G4" s="1046"/>
      <c r="O4" s="1064" t="s">
        <v>171</v>
      </c>
      <c r="P4" s="1058"/>
      <c r="Q4" s="123"/>
    </row>
    <row r="5" spans="2:17" ht="18" customHeight="1">
      <c r="B5" s="124"/>
      <c r="D5" s="125" t="s">
        <v>172</v>
      </c>
      <c r="E5" s="1060"/>
      <c r="F5" s="1060"/>
      <c r="G5" s="1060"/>
      <c r="I5" s="1063" t="s">
        <v>170</v>
      </c>
      <c r="J5" s="1063"/>
      <c r="K5" s="1063"/>
      <c r="L5" s="1063"/>
      <c r="M5" s="1063"/>
      <c r="N5" s="1063"/>
      <c r="O5" s="1065"/>
      <c r="P5" s="1059"/>
    </row>
    <row r="6" spans="2:17" ht="18" customHeight="1">
      <c r="B6" s="124"/>
      <c r="D6" s="125" t="s">
        <v>174</v>
      </c>
      <c r="E6" s="1060"/>
      <c r="F6" s="1060"/>
      <c r="G6" s="1060"/>
      <c r="I6" s="1062" t="s">
        <v>173</v>
      </c>
      <c r="J6" s="1062"/>
      <c r="K6" s="1062"/>
      <c r="L6" s="1062"/>
      <c r="M6" s="1062"/>
      <c r="N6" s="1062"/>
      <c r="O6" s="1065"/>
      <c r="P6" s="1059"/>
    </row>
    <row r="7" spans="2:17" ht="18" customHeight="1">
      <c r="B7" s="124"/>
      <c r="D7" s="125" t="s">
        <v>176</v>
      </c>
      <c r="E7" s="1060"/>
      <c r="F7" s="1060"/>
      <c r="G7" s="233" t="s">
        <v>177</v>
      </c>
      <c r="I7" s="1061" t="s">
        <v>175</v>
      </c>
      <c r="J7" s="1046"/>
      <c r="K7" s="1046"/>
      <c r="L7" s="1046"/>
      <c r="M7" s="1046"/>
      <c r="N7" s="1046"/>
      <c r="O7" s="1065"/>
      <c r="P7" s="1059"/>
    </row>
    <row r="8" spans="2:17" ht="18" customHeight="1">
      <c r="B8" s="126"/>
      <c r="I8" s="1098" t="s">
        <v>395</v>
      </c>
      <c r="J8" s="1098"/>
      <c r="K8" s="1098"/>
      <c r="L8" s="1098"/>
      <c r="M8" s="1098"/>
      <c r="N8" s="1098"/>
      <c r="O8" s="1098"/>
      <c r="P8" s="1098"/>
      <c r="Q8" s="1098"/>
    </row>
    <row r="9" spans="2:17" ht="18" customHeight="1">
      <c r="B9" s="1105" t="s">
        <v>178</v>
      </c>
      <c r="C9" s="1046"/>
      <c r="D9" s="1046"/>
      <c r="E9" s="1046"/>
      <c r="F9" s="1046"/>
      <c r="G9" s="1046"/>
      <c r="H9" s="127"/>
      <c r="I9" s="1098"/>
      <c r="J9" s="1098"/>
      <c r="K9" s="1098"/>
      <c r="L9" s="1098"/>
      <c r="M9" s="1098"/>
      <c r="N9" s="1098"/>
      <c r="O9" s="1098"/>
      <c r="P9" s="1098"/>
      <c r="Q9" s="1098"/>
    </row>
    <row r="10" spans="2:17" ht="18" customHeight="1">
      <c r="B10" s="1105" t="s">
        <v>179</v>
      </c>
      <c r="C10" s="1046"/>
      <c r="D10" s="1046"/>
      <c r="E10" s="1046"/>
      <c r="F10" s="1046"/>
      <c r="G10" s="1046"/>
      <c r="I10" s="1098"/>
      <c r="J10" s="1098"/>
      <c r="K10" s="1098"/>
      <c r="L10" s="1098"/>
      <c r="M10" s="1098"/>
      <c r="N10" s="1098"/>
      <c r="O10" s="1098"/>
      <c r="P10" s="1098"/>
      <c r="Q10" s="1098"/>
    </row>
    <row r="11" spans="2:17" ht="18.600000000000001" customHeight="1">
      <c r="B11" s="1106" t="s">
        <v>394</v>
      </c>
      <c r="C11" s="1046"/>
      <c r="D11" s="1046"/>
      <c r="E11" s="1046"/>
      <c r="F11" s="1046"/>
      <c r="G11" s="1046"/>
      <c r="I11" s="1098"/>
      <c r="J11" s="1098"/>
      <c r="K11" s="1098"/>
      <c r="L11" s="1098"/>
      <c r="M11" s="1098"/>
      <c r="N11" s="1098"/>
      <c r="O11" s="1098"/>
      <c r="P11" s="1098"/>
      <c r="Q11" s="1098"/>
    </row>
    <row r="12" spans="2:17" ht="15" customHeight="1">
      <c r="B12" s="128"/>
      <c r="I12" s="1098"/>
      <c r="J12" s="1098"/>
      <c r="K12" s="1098"/>
      <c r="L12" s="1098"/>
      <c r="M12" s="1098"/>
      <c r="N12" s="1098"/>
      <c r="O12" s="1098"/>
      <c r="P12" s="1098"/>
      <c r="Q12" s="1098"/>
    </row>
    <row r="13" spans="2:17" ht="15" customHeight="1">
      <c r="B13" s="1057" t="s">
        <v>180</v>
      </c>
      <c r="C13" s="1056"/>
      <c r="D13" s="1056"/>
      <c r="E13" s="1056"/>
      <c r="F13" s="1056"/>
      <c r="G13" s="1056"/>
      <c r="I13" s="1098"/>
      <c r="J13" s="1098"/>
      <c r="K13" s="1098"/>
      <c r="L13" s="1098"/>
      <c r="M13" s="1098"/>
      <c r="N13" s="1098"/>
      <c r="O13" s="1098"/>
      <c r="P13" s="1098"/>
      <c r="Q13" s="1098"/>
    </row>
    <row r="14" spans="2:17" ht="15" customHeight="1">
      <c r="B14" s="1057"/>
      <c r="C14" s="1056"/>
      <c r="D14" s="1056"/>
      <c r="E14" s="1056"/>
      <c r="F14" s="1056"/>
      <c r="G14" s="1056"/>
      <c r="I14" s="1098"/>
      <c r="J14" s="1098"/>
      <c r="K14" s="1098"/>
      <c r="L14" s="1098"/>
      <c r="M14" s="1098"/>
      <c r="N14" s="1098"/>
      <c r="O14" s="1098"/>
      <c r="P14" s="1098"/>
      <c r="Q14" s="1098"/>
    </row>
    <row r="15" spans="2:17" ht="15" customHeight="1">
      <c r="B15" s="1057" t="s">
        <v>181</v>
      </c>
      <c r="C15" s="1056"/>
      <c r="D15" s="1056"/>
      <c r="E15" s="1056"/>
      <c r="F15" s="1056"/>
      <c r="G15" s="1056"/>
      <c r="I15" s="1098"/>
      <c r="J15" s="1098"/>
      <c r="K15" s="1098"/>
      <c r="L15" s="1098"/>
      <c r="M15" s="1098"/>
      <c r="N15" s="1098"/>
      <c r="O15" s="1098"/>
      <c r="P15" s="1098"/>
      <c r="Q15" s="1098"/>
    </row>
    <row r="16" spans="2:17" ht="15" customHeight="1">
      <c r="B16" s="1057"/>
      <c r="C16" s="1056"/>
      <c r="D16" s="1056"/>
      <c r="E16" s="1056"/>
      <c r="F16" s="1056"/>
      <c r="G16" s="1056"/>
      <c r="I16" s="1098"/>
      <c r="J16" s="1098"/>
      <c r="K16" s="1098"/>
      <c r="L16" s="1098"/>
      <c r="M16" s="1098"/>
      <c r="N16" s="1098"/>
      <c r="O16" s="1098"/>
      <c r="P16" s="1098"/>
      <c r="Q16" s="1098"/>
    </row>
    <row r="17" spans="2:17" ht="15" customHeight="1">
      <c r="B17" s="1057" t="s">
        <v>182</v>
      </c>
      <c r="C17" s="1115"/>
      <c r="D17" s="1115"/>
      <c r="E17" s="1115"/>
      <c r="F17" s="1115"/>
      <c r="G17" s="1115"/>
      <c r="I17" s="1098"/>
      <c r="J17" s="1098"/>
      <c r="K17" s="1098"/>
      <c r="L17" s="1098"/>
      <c r="M17" s="1098"/>
      <c r="N17" s="1098"/>
      <c r="O17" s="1098"/>
      <c r="P17" s="1098"/>
      <c r="Q17" s="1098"/>
    </row>
    <row r="18" spans="2:17" ht="15" customHeight="1">
      <c r="B18" s="1057"/>
      <c r="C18" s="1115"/>
      <c r="D18" s="1115"/>
      <c r="E18" s="1115"/>
      <c r="F18" s="1115"/>
      <c r="G18" s="1115"/>
      <c r="I18" s="1098"/>
      <c r="J18" s="1098"/>
      <c r="K18" s="1098"/>
      <c r="L18" s="1098"/>
      <c r="M18" s="1098"/>
      <c r="N18" s="1098"/>
      <c r="O18" s="1098"/>
      <c r="P18" s="1098"/>
      <c r="Q18" s="1098"/>
    </row>
    <row r="19" spans="2:17" ht="15" customHeight="1">
      <c r="B19" s="1057" t="s">
        <v>183</v>
      </c>
      <c r="C19" s="1073"/>
      <c r="D19" s="1073"/>
      <c r="E19" s="1073"/>
      <c r="F19" s="1073"/>
      <c r="G19" s="1073"/>
      <c r="I19" s="1098"/>
      <c r="J19" s="1098"/>
      <c r="K19" s="1098"/>
      <c r="L19" s="1098"/>
      <c r="M19" s="1098"/>
      <c r="N19" s="1098"/>
      <c r="O19" s="1098"/>
      <c r="P19" s="1098"/>
      <c r="Q19" s="1098"/>
    </row>
    <row r="20" spans="2:17" ht="15" customHeight="1">
      <c r="B20" s="1057"/>
      <c r="C20" s="1073"/>
      <c r="D20" s="1073"/>
      <c r="E20" s="1073"/>
      <c r="F20" s="1073"/>
      <c r="G20" s="1073"/>
      <c r="I20" s="1098"/>
      <c r="J20" s="1098"/>
      <c r="K20" s="1098"/>
      <c r="L20" s="1098"/>
      <c r="M20" s="1098"/>
      <c r="N20" s="1098"/>
      <c r="O20" s="1098"/>
      <c r="P20" s="1098"/>
      <c r="Q20" s="1098"/>
    </row>
    <row r="21" spans="2:17" ht="15" customHeight="1">
      <c r="B21" s="1107" t="s">
        <v>184</v>
      </c>
      <c r="C21" s="1108" t="s">
        <v>185</v>
      </c>
      <c r="D21" s="1109"/>
      <c r="E21" s="1109"/>
      <c r="F21" s="1109"/>
      <c r="G21" s="1110"/>
      <c r="I21" s="1098"/>
      <c r="J21" s="1098"/>
      <c r="K21" s="1098"/>
      <c r="L21" s="1098"/>
      <c r="M21" s="1098"/>
      <c r="N21" s="1098"/>
      <c r="O21" s="1098"/>
      <c r="P21" s="1098"/>
      <c r="Q21" s="1098"/>
    </row>
    <row r="22" spans="2:17" ht="15" customHeight="1">
      <c r="B22" s="1107"/>
      <c r="C22" s="1111" t="s">
        <v>186</v>
      </c>
      <c r="D22" s="1112"/>
      <c r="E22" s="1112"/>
      <c r="F22" s="1112"/>
      <c r="G22" s="1113"/>
      <c r="I22" s="1098"/>
      <c r="J22" s="1098"/>
      <c r="K22" s="1098"/>
      <c r="L22" s="1098"/>
      <c r="M22" s="1098"/>
      <c r="N22" s="1098"/>
      <c r="O22" s="1098"/>
      <c r="P22" s="1098"/>
      <c r="Q22" s="1098"/>
    </row>
    <row r="23" spans="2:17" ht="15" customHeight="1">
      <c r="B23" s="1057" t="s">
        <v>187</v>
      </c>
      <c r="C23" s="1114"/>
      <c r="D23" s="1114"/>
      <c r="E23" s="1114"/>
      <c r="F23" s="1114"/>
      <c r="G23" s="1114"/>
      <c r="I23" s="1098"/>
      <c r="J23" s="1098"/>
      <c r="K23" s="1098"/>
      <c r="L23" s="1098"/>
      <c r="M23" s="1098"/>
      <c r="N23" s="1098"/>
      <c r="O23" s="1098"/>
      <c r="P23" s="1098"/>
      <c r="Q23" s="1098"/>
    </row>
    <row r="24" spans="2:17" ht="15" customHeight="1">
      <c r="B24" s="1057"/>
      <c r="C24" s="1114"/>
      <c r="D24" s="1114"/>
      <c r="E24" s="1114"/>
      <c r="F24" s="1114"/>
      <c r="G24" s="1114"/>
      <c r="I24" s="1098"/>
      <c r="J24" s="1098"/>
      <c r="K24" s="1098"/>
      <c r="L24" s="1098"/>
      <c r="M24" s="1098"/>
      <c r="N24" s="1098"/>
      <c r="O24" s="1098"/>
      <c r="P24" s="1098"/>
      <c r="Q24" s="1098"/>
    </row>
    <row r="25" spans="2:17" ht="15" customHeight="1">
      <c r="B25" s="129" t="s">
        <v>188</v>
      </c>
      <c r="C25" s="1100" t="s">
        <v>189</v>
      </c>
      <c r="D25" s="1100"/>
      <c r="E25" s="1100"/>
      <c r="F25" s="1100"/>
      <c r="G25" s="1100"/>
      <c r="I25" s="1098"/>
      <c r="J25" s="1098"/>
      <c r="K25" s="1098"/>
      <c r="L25" s="1098"/>
      <c r="M25" s="1098"/>
      <c r="N25" s="1098"/>
      <c r="O25" s="1098"/>
      <c r="P25" s="1098"/>
      <c r="Q25" s="1098"/>
    </row>
    <row r="26" spans="2:17" ht="15" customHeight="1">
      <c r="B26" s="130" t="s">
        <v>190</v>
      </c>
      <c r="C26" s="1101" t="s">
        <v>191</v>
      </c>
      <c r="D26" s="1102"/>
      <c r="E26" s="1102"/>
      <c r="F26" s="1102"/>
      <c r="G26" s="1103"/>
      <c r="I26" s="1098"/>
      <c r="J26" s="1098"/>
      <c r="K26" s="1098"/>
      <c r="L26" s="1098"/>
      <c r="M26" s="1098"/>
      <c r="N26" s="1098"/>
      <c r="O26" s="1098"/>
      <c r="P26" s="1098"/>
      <c r="Q26" s="1098"/>
    </row>
    <row r="27" spans="2:17" ht="15" customHeight="1">
      <c r="B27" s="131" t="s">
        <v>192</v>
      </c>
      <c r="C27" s="1104"/>
      <c r="D27" s="1104"/>
      <c r="E27" s="1104"/>
      <c r="F27" s="1104"/>
      <c r="G27" s="1104"/>
      <c r="I27" s="1098"/>
      <c r="J27" s="1098"/>
      <c r="K27" s="1098"/>
      <c r="L27" s="1098"/>
      <c r="M27" s="1098"/>
      <c r="N27" s="1098"/>
      <c r="O27" s="1098"/>
      <c r="P27" s="1098"/>
      <c r="Q27" s="1098"/>
    </row>
    <row r="28" spans="2:17" ht="15" customHeight="1">
      <c r="B28" s="1068" t="s">
        <v>193</v>
      </c>
      <c r="C28" s="1069" t="s">
        <v>194</v>
      </c>
      <c r="D28" s="1069"/>
      <c r="E28" s="1069"/>
      <c r="F28" s="1069"/>
      <c r="G28" s="1069"/>
      <c r="I28" s="1098"/>
      <c r="J28" s="1098"/>
      <c r="K28" s="1098"/>
      <c r="L28" s="1098"/>
      <c r="M28" s="1098"/>
      <c r="N28" s="1098"/>
      <c r="O28" s="1098"/>
      <c r="P28" s="1098"/>
      <c r="Q28" s="1098"/>
    </row>
    <row r="29" spans="2:17" ht="15" customHeight="1">
      <c r="B29" s="1068"/>
      <c r="C29" s="1070" t="s">
        <v>436</v>
      </c>
      <c r="D29" s="1071"/>
      <c r="E29" s="1071"/>
      <c r="F29" s="1071"/>
      <c r="G29" s="1071"/>
      <c r="I29" s="1098"/>
      <c r="J29" s="1098"/>
      <c r="K29" s="1098"/>
      <c r="L29" s="1098"/>
      <c r="M29" s="1098"/>
      <c r="N29" s="1098"/>
      <c r="O29" s="1098"/>
      <c r="P29" s="1098"/>
      <c r="Q29" s="1098"/>
    </row>
    <row r="30" spans="2:17" ht="15" customHeight="1">
      <c r="B30" s="1072" t="s">
        <v>195</v>
      </c>
      <c r="C30" s="1073"/>
      <c r="D30" s="1073"/>
      <c r="E30" s="1073"/>
      <c r="F30" s="1073"/>
      <c r="G30" s="1073"/>
      <c r="I30" s="1098"/>
      <c r="J30" s="1098"/>
      <c r="K30" s="1098"/>
      <c r="L30" s="1098"/>
      <c r="M30" s="1098"/>
      <c r="N30" s="1098"/>
      <c r="O30" s="1098"/>
      <c r="P30" s="1098"/>
      <c r="Q30" s="1098"/>
    </row>
    <row r="31" spans="2:17" ht="15" customHeight="1">
      <c r="B31" s="1072"/>
      <c r="C31" s="1073"/>
      <c r="D31" s="1073"/>
      <c r="E31" s="1073"/>
      <c r="F31" s="1073"/>
      <c r="G31" s="1073"/>
      <c r="I31" s="1098"/>
      <c r="J31" s="1098"/>
      <c r="K31" s="1098"/>
      <c r="L31" s="1098"/>
      <c r="M31" s="1098"/>
      <c r="N31" s="1098"/>
      <c r="O31" s="1098"/>
      <c r="P31" s="1098"/>
      <c r="Q31" s="1098"/>
    </row>
    <row r="32" spans="2:17" ht="15" customHeight="1">
      <c r="B32" s="1067"/>
      <c r="C32" s="1067"/>
      <c r="D32" s="237" t="s">
        <v>196</v>
      </c>
      <c r="E32" s="1077" t="s">
        <v>197</v>
      </c>
      <c r="F32" s="1080" t="s">
        <v>198</v>
      </c>
      <c r="G32" s="1083"/>
      <c r="I32" s="1098"/>
      <c r="J32" s="1098"/>
      <c r="K32" s="1098"/>
      <c r="L32" s="1098"/>
      <c r="M32" s="1098"/>
      <c r="N32" s="1098"/>
      <c r="O32" s="1098"/>
      <c r="P32" s="1098"/>
      <c r="Q32" s="1098"/>
    </row>
    <row r="33" spans="2:17" ht="15" customHeight="1">
      <c r="B33" s="1067"/>
      <c r="C33" s="1067"/>
      <c r="D33" s="1074" t="s">
        <v>199</v>
      </c>
      <c r="E33" s="1078"/>
      <c r="F33" s="1081"/>
      <c r="G33" s="1084"/>
      <c r="I33" s="1098"/>
      <c r="J33" s="1098"/>
      <c r="K33" s="1098"/>
      <c r="L33" s="1098"/>
      <c r="M33" s="1098"/>
      <c r="N33" s="1098"/>
      <c r="O33" s="1098"/>
      <c r="P33" s="1098"/>
      <c r="Q33" s="1098"/>
    </row>
    <row r="34" spans="2:17" ht="15" customHeight="1">
      <c r="B34" s="1067"/>
      <c r="C34" s="1067"/>
      <c r="D34" s="1075"/>
      <c r="E34" s="1078"/>
      <c r="F34" s="1081"/>
      <c r="G34" s="1084"/>
      <c r="I34" s="1098"/>
      <c r="J34" s="1098"/>
      <c r="K34" s="1098"/>
      <c r="L34" s="1098"/>
      <c r="M34" s="1098"/>
      <c r="N34" s="1098"/>
      <c r="O34" s="1098"/>
      <c r="P34" s="1098"/>
      <c r="Q34" s="1098"/>
    </row>
    <row r="35" spans="2:17" ht="15" customHeight="1">
      <c r="B35" s="132"/>
      <c r="C35" s="132"/>
      <c r="D35" s="1075"/>
      <c r="E35" s="1078"/>
      <c r="F35" s="1081"/>
      <c r="G35" s="1084"/>
      <c r="I35" s="1098"/>
      <c r="J35" s="1098"/>
      <c r="K35" s="1098"/>
      <c r="L35" s="1098"/>
      <c r="M35" s="1098"/>
      <c r="N35" s="1098"/>
      <c r="O35" s="1098"/>
      <c r="P35" s="1098"/>
      <c r="Q35" s="1098"/>
    </row>
    <row r="36" spans="2:17" ht="15" customHeight="1">
      <c r="B36" s="133"/>
      <c r="C36" s="236"/>
      <c r="D36" s="1076"/>
      <c r="E36" s="1079"/>
      <c r="F36" s="1082"/>
      <c r="G36" s="1085"/>
      <c r="I36" s="1098"/>
      <c r="J36" s="1098"/>
      <c r="K36" s="1098"/>
      <c r="L36" s="1098"/>
      <c r="M36" s="1098"/>
      <c r="N36" s="1098"/>
      <c r="O36" s="1098"/>
      <c r="P36" s="1098"/>
      <c r="Q36" s="1098"/>
    </row>
    <row r="37" spans="2:17" ht="15" customHeight="1">
      <c r="B37" s="121"/>
      <c r="D37" s="238"/>
      <c r="E37" s="239"/>
      <c r="F37" s="240"/>
      <c r="G37" s="241"/>
      <c r="I37" s="1095" t="s">
        <v>387</v>
      </c>
      <c r="J37" s="1096"/>
      <c r="K37" s="1096"/>
      <c r="L37" s="1096"/>
      <c r="M37" s="1096"/>
      <c r="N37" s="1096"/>
      <c r="O37" s="1096"/>
      <c r="P37" s="1096"/>
    </row>
    <row r="38" spans="2:17" ht="15" hidden="1" customHeight="1">
      <c r="B38" s="120"/>
      <c r="M38" s="1087"/>
      <c r="N38" s="1087"/>
      <c r="O38" s="1087"/>
      <c r="P38" s="1087"/>
    </row>
    <row r="39" spans="2:17" ht="18" hidden="1" customHeight="1">
      <c r="B39" s="126"/>
    </row>
    <row r="40" spans="2:17" ht="18" hidden="1" customHeight="1"/>
    <row r="41" spans="2:17" ht="18" hidden="1" customHeight="1">
      <c r="B41" s="1088"/>
      <c r="C41" s="1046"/>
      <c r="D41" s="1046"/>
      <c r="E41" s="1046"/>
      <c r="F41" s="1046"/>
      <c r="G41" s="1046"/>
    </row>
    <row r="42" spans="2:17" hidden="1">
      <c r="B42" s="126"/>
      <c r="I42" s="134"/>
    </row>
    <row r="44" spans="2:17" hidden="1">
      <c r="B44" s="1089"/>
      <c r="C44" s="1046"/>
      <c r="D44" s="1046"/>
      <c r="E44" s="1046"/>
      <c r="F44" s="1046"/>
      <c r="G44" s="1046"/>
    </row>
    <row r="45" spans="2:17" hidden="1">
      <c r="B45" s="1090"/>
      <c r="C45" s="1046"/>
      <c r="D45" s="1046"/>
      <c r="E45" s="1046"/>
      <c r="F45" s="1046"/>
      <c r="G45" s="1046"/>
    </row>
    <row r="46" spans="2:17" hidden="1">
      <c r="B46" s="1090"/>
      <c r="C46" s="1046"/>
      <c r="D46" s="1046"/>
      <c r="E46" s="1046"/>
      <c r="F46" s="1046"/>
      <c r="G46" s="1046"/>
      <c r="I46" s="1091"/>
      <c r="J46" s="1046"/>
      <c r="K46" s="1046"/>
      <c r="L46" s="1046"/>
      <c r="M46" s="1046"/>
      <c r="N46" s="1046"/>
    </row>
    <row r="47" spans="2:17" hidden="1">
      <c r="B47" s="135"/>
    </row>
    <row r="48" spans="2:17" hidden="1">
      <c r="B48" s="1092"/>
      <c r="C48" s="1046"/>
      <c r="D48" s="1046"/>
      <c r="E48" s="1046"/>
      <c r="F48" s="1046"/>
      <c r="G48" s="1046"/>
    </row>
    <row r="49" spans="2:7" hidden="1">
      <c r="B49" s="1093"/>
      <c r="C49" s="1046"/>
      <c r="D49" s="1046"/>
      <c r="E49" s="1046"/>
      <c r="F49" s="1046"/>
      <c r="G49" s="1046"/>
    </row>
    <row r="50" spans="2:7" hidden="1">
      <c r="B50" s="1093"/>
      <c r="C50" s="1046"/>
      <c r="D50" s="1046"/>
      <c r="E50" s="1046"/>
      <c r="F50" s="1046"/>
      <c r="G50" s="1046"/>
    </row>
    <row r="51" spans="2:7" hidden="1">
      <c r="B51" s="1086"/>
      <c r="C51" s="1046"/>
      <c r="D51" s="1046"/>
      <c r="E51" s="1046"/>
      <c r="F51" s="1046"/>
      <c r="G51" s="1046"/>
    </row>
    <row r="52" spans="2:7" ht="23.1" hidden="1" customHeight="1">
      <c r="B52" s="1086"/>
      <c r="C52" s="1046"/>
      <c r="D52" s="1046"/>
      <c r="E52" s="1046"/>
      <c r="F52" s="1046"/>
      <c r="G52" s="1046"/>
    </row>
    <row r="53" spans="2:7" hidden="1">
      <c r="B53" s="1086"/>
      <c r="C53" s="1046"/>
      <c r="D53" s="1046"/>
      <c r="E53" s="1046"/>
      <c r="F53" s="1046"/>
      <c r="G53" s="1046"/>
    </row>
    <row r="54" spans="2:7" ht="23.1" hidden="1" customHeight="1">
      <c r="B54" s="1086"/>
      <c r="C54" s="1046"/>
      <c r="D54" s="1046"/>
      <c r="E54" s="1046"/>
      <c r="F54" s="1046"/>
      <c r="G54" s="1046"/>
    </row>
    <row r="55" spans="2:7" hidden="1">
      <c r="B55" s="1086"/>
      <c r="C55" s="1046"/>
      <c r="D55" s="1046"/>
      <c r="E55" s="1046"/>
      <c r="F55" s="1046"/>
      <c r="G55" s="1046"/>
    </row>
    <row r="56" spans="2:7" hidden="1">
      <c r="B56" s="1086"/>
      <c r="C56" s="1046"/>
      <c r="D56" s="1046"/>
      <c r="E56" s="1046"/>
      <c r="F56" s="1046"/>
      <c r="G56" s="1046"/>
    </row>
    <row r="57" spans="2:7" hidden="1">
      <c r="B57" s="1093"/>
      <c r="C57" s="1046"/>
      <c r="D57" s="1046"/>
      <c r="E57" s="1046"/>
      <c r="F57" s="1046"/>
      <c r="G57" s="1046"/>
    </row>
    <row r="58" spans="2:7" hidden="1">
      <c r="B58" s="136"/>
    </row>
    <row r="59" spans="2:7" hidden="1">
      <c r="B59" s="1086"/>
      <c r="C59" s="1046"/>
      <c r="D59" s="1046"/>
      <c r="E59" s="1046"/>
      <c r="F59" s="1046"/>
      <c r="G59" s="1046"/>
    </row>
    <row r="60" spans="2:7" hidden="1">
      <c r="B60" s="1086"/>
      <c r="C60" s="1046"/>
      <c r="D60" s="1046"/>
      <c r="E60" s="1046"/>
      <c r="F60" s="1046"/>
      <c r="G60" s="1046"/>
    </row>
    <row r="61" spans="2:7" hidden="1">
      <c r="B61" s="1086"/>
      <c r="C61" s="1046"/>
      <c r="D61" s="1046"/>
      <c r="E61" s="1046"/>
      <c r="F61" s="1046"/>
      <c r="G61" s="1046"/>
    </row>
    <row r="62" spans="2:7" hidden="1">
      <c r="B62" s="1086"/>
      <c r="C62" s="1046"/>
      <c r="D62" s="1046"/>
      <c r="E62" s="1046"/>
      <c r="F62" s="1046"/>
      <c r="G62" s="1046"/>
    </row>
    <row r="63" spans="2:7" ht="23.1" hidden="1" customHeight="1">
      <c r="B63" s="1086"/>
      <c r="C63" s="1046"/>
      <c r="D63" s="1046"/>
      <c r="E63" s="1046"/>
      <c r="F63" s="1046"/>
      <c r="G63" s="1046"/>
    </row>
    <row r="64" spans="2:7" ht="23.1" hidden="1" customHeight="1">
      <c r="B64" s="1094"/>
      <c r="C64" s="1046"/>
      <c r="D64" s="1046"/>
      <c r="E64" s="1046"/>
      <c r="F64" s="1046"/>
      <c r="G64" s="1046"/>
    </row>
    <row r="65" spans="2:7" hidden="1">
      <c r="B65" s="136"/>
    </row>
    <row r="66" spans="2:7" hidden="1">
      <c r="B66" s="1086"/>
      <c r="C66" s="1046"/>
      <c r="D66" s="1046"/>
      <c r="E66" s="1046"/>
      <c r="F66" s="1046"/>
      <c r="G66" s="1046"/>
    </row>
    <row r="67" spans="2:7" hidden="1">
      <c r="B67" s="1086"/>
      <c r="C67" s="1046"/>
      <c r="D67" s="1046"/>
      <c r="E67" s="1046"/>
      <c r="F67" s="1046"/>
      <c r="G67" s="1046"/>
    </row>
    <row r="68" spans="2:7" hidden="1">
      <c r="B68" s="1086"/>
      <c r="C68" s="1046"/>
      <c r="D68" s="1046"/>
      <c r="E68" s="1046"/>
      <c r="F68" s="1046"/>
      <c r="G68" s="1046"/>
    </row>
    <row r="69" spans="2:7" ht="23.1" hidden="1" customHeight="1">
      <c r="B69" s="1086"/>
      <c r="C69" s="1046"/>
      <c r="D69" s="1046"/>
      <c r="E69" s="1046"/>
      <c r="F69" s="1046"/>
      <c r="G69" s="1046"/>
    </row>
    <row r="70" spans="2:7" hidden="1">
      <c r="B70" s="1086"/>
      <c r="C70" s="1046"/>
      <c r="D70" s="1046"/>
      <c r="E70" s="1046"/>
      <c r="F70" s="1046"/>
      <c r="G70" s="1046"/>
    </row>
    <row r="71" spans="2:7" hidden="1">
      <c r="B71" s="134"/>
    </row>
    <row r="72" spans="2:7" hidden="1">
      <c r="B72" s="1099"/>
      <c r="C72" s="1046"/>
      <c r="D72" s="1046"/>
      <c r="E72" s="1046"/>
      <c r="F72" s="1046"/>
      <c r="G72" s="1046"/>
    </row>
    <row r="73" spans="2:7" hidden="1">
      <c r="B73" s="1097"/>
      <c r="C73" s="1046"/>
      <c r="D73" s="1046"/>
      <c r="E73" s="1046"/>
      <c r="F73" s="1046"/>
      <c r="G73" s="1046"/>
    </row>
    <row r="74" spans="2:7" hidden="1">
      <c r="B74" s="1097"/>
      <c r="C74" s="1046"/>
      <c r="D74" s="1046"/>
      <c r="E74" s="1046"/>
      <c r="F74" s="1046"/>
      <c r="G74" s="1046"/>
    </row>
    <row r="75" spans="2:7" hidden="1">
      <c r="B75" s="1091"/>
      <c r="C75" s="1046"/>
      <c r="D75" s="1046"/>
      <c r="E75" s="1046"/>
      <c r="F75" s="1046"/>
      <c r="G75" s="1046"/>
    </row>
    <row r="76" spans="2:7" hidden="1">
      <c r="B76" s="137"/>
    </row>
  </sheetData>
  <mergeCells count="78">
    <mergeCell ref="C25:G25"/>
    <mergeCell ref="C26:G26"/>
    <mergeCell ref="C27:G27"/>
    <mergeCell ref="B9:G9"/>
    <mergeCell ref="B10:G10"/>
    <mergeCell ref="B11:G11"/>
    <mergeCell ref="B21:B22"/>
    <mergeCell ref="C21:G21"/>
    <mergeCell ref="C22:G22"/>
    <mergeCell ref="B23:B24"/>
    <mergeCell ref="C23:G24"/>
    <mergeCell ref="B17:B18"/>
    <mergeCell ref="C17:G18"/>
    <mergeCell ref="B19:B20"/>
    <mergeCell ref="C19:G20"/>
    <mergeCell ref="B13:B14"/>
    <mergeCell ref="I37:P37"/>
    <mergeCell ref="B73:G73"/>
    <mergeCell ref="B74:G74"/>
    <mergeCell ref="B75:G75"/>
    <mergeCell ref="I8:Q36"/>
    <mergeCell ref="B66:G66"/>
    <mergeCell ref="B67:G67"/>
    <mergeCell ref="B68:G68"/>
    <mergeCell ref="B69:G69"/>
    <mergeCell ref="B70:G70"/>
    <mergeCell ref="B72:G72"/>
    <mergeCell ref="B59:G59"/>
    <mergeCell ref="B60:G60"/>
    <mergeCell ref="B61:G61"/>
    <mergeCell ref="B62:G62"/>
    <mergeCell ref="B63:G63"/>
    <mergeCell ref="B64:G64"/>
    <mergeCell ref="B52:G52"/>
    <mergeCell ref="B53:G53"/>
    <mergeCell ref="B54:G54"/>
    <mergeCell ref="B55:G55"/>
    <mergeCell ref="B56:G56"/>
    <mergeCell ref="B57:G57"/>
    <mergeCell ref="B51:G51"/>
    <mergeCell ref="M38:P38"/>
    <mergeCell ref="B41:G41"/>
    <mergeCell ref="B44:G44"/>
    <mergeCell ref="B45:G45"/>
    <mergeCell ref="B46:G46"/>
    <mergeCell ref="I46:N46"/>
    <mergeCell ref="B48:G48"/>
    <mergeCell ref="B49:G49"/>
    <mergeCell ref="B50:G50"/>
    <mergeCell ref="B32:C34"/>
    <mergeCell ref="B28:B29"/>
    <mergeCell ref="C28:G28"/>
    <mergeCell ref="C29:G29"/>
    <mergeCell ref="B30:B31"/>
    <mergeCell ref="C30:G31"/>
    <mergeCell ref="D33:D36"/>
    <mergeCell ref="E32:E36"/>
    <mergeCell ref="F32:F36"/>
    <mergeCell ref="G32:G36"/>
    <mergeCell ref="C13:G14"/>
    <mergeCell ref="B15:B16"/>
    <mergeCell ref="C15:G16"/>
    <mergeCell ref="P4:P7"/>
    <mergeCell ref="E5:G5"/>
    <mergeCell ref="E6:G6"/>
    <mergeCell ref="I7:N7"/>
    <mergeCell ref="E7:F7"/>
    <mergeCell ref="I6:N6"/>
    <mergeCell ref="I5:N5"/>
    <mergeCell ref="O4:O7"/>
    <mergeCell ref="B4:G4"/>
    <mergeCell ref="B1:G1"/>
    <mergeCell ref="C2:E2"/>
    <mergeCell ref="I3:K3"/>
    <mergeCell ref="P2:P3"/>
    <mergeCell ref="B3:G3"/>
    <mergeCell ref="K2:M2"/>
    <mergeCell ref="O2:O3"/>
  </mergeCells>
  <phoneticPr fontId="1"/>
  <printOptions horizontalCentered="1" verticalCentered="1"/>
  <pageMargins left="0" right="0" top="0" bottom="0" header="0" footer="0"/>
  <pageSetup paperSize="9" scale="92" orientation="landscape" verticalDpi="0" r:id="rId1"/>
  <colBreaks count="2" manualBreakCount="2">
    <brk id="16" max="36" man="1"/>
    <brk id="17" max="3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959C-1C2B-4437-9775-830478FF95A9}">
  <sheetPr>
    <tabColor rgb="FFFFC000"/>
    <pageSetUpPr fitToPage="1"/>
  </sheetPr>
  <dimension ref="B1:AG34"/>
  <sheetViews>
    <sheetView topLeftCell="L1" zoomScale="115" zoomScaleNormal="115" workbookViewId="0">
      <selection activeCell="AM18" sqref="AM18"/>
    </sheetView>
  </sheetViews>
  <sheetFormatPr defaultColWidth="4.625" defaultRowHeight="18.75"/>
  <cols>
    <col min="1" max="1" width="1.375" style="251" customWidth="1"/>
    <col min="2" max="16384" width="4.625" style="251"/>
  </cols>
  <sheetData>
    <row r="1" spans="2:33" ht="5.45" customHeight="1"/>
    <row r="2" spans="2:33" ht="25.5">
      <c r="B2" s="1136" t="s">
        <v>401</v>
      </c>
      <c r="C2" s="1136"/>
      <c r="D2" s="1136"/>
      <c r="E2" s="1136"/>
      <c r="F2" s="1136"/>
      <c r="G2" s="1136"/>
      <c r="H2" s="1136"/>
      <c r="I2" s="1136"/>
      <c r="J2" s="1136"/>
      <c r="K2" s="1136"/>
      <c r="L2" s="1136"/>
      <c r="M2" s="1136"/>
      <c r="N2" s="1136"/>
      <c r="AG2" s="252"/>
    </row>
    <row r="3" spans="2:33">
      <c r="W3" s="1137" t="s">
        <v>402</v>
      </c>
      <c r="X3" s="1137"/>
      <c r="Y3" s="1137"/>
      <c r="Z3" s="1137" t="s">
        <v>403</v>
      </c>
      <c r="AA3" s="1137"/>
      <c r="AB3" s="1137"/>
      <c r="AC3" s="1137"/>
      <c r="AG3" s="252"/>
    </row>
    <row r="4" spans="2:33">
      <c r="B4" s="1124" t="s">
        <v>404</v>
      </c>
      <c r="C4" s="1124"/>
      <c r="D4" s="1124"/>
      <c r="E4" s="1124"/>
      <c r="F4" s="1124"/>
      <c r="G4" s="1124" t="s">
        <v>405</v>
      </c>
      <c r="H4" s="1124"/>
      <c r="I4" s="1124"/>
      <c r="J4" s="1124"/>
      <c r="K4" s="1124"/>
      <c r="L4" s="1124"/>
      <c r="M4" s="1124"/>
      <c r="N4" s="1124"/>
      <c r="W4" s="1137" t="s">
        <v>406</v>
      </c>
      <c r="X4" s="1137"/>
      <c r="Y4" s="1137"/>
      <c r="Z4" s="1138"/>
      <c r="AA4" s="1138"/>
      <c r="AB4" s="1138"/>
      <c r="AC4" s="1138"/>
    </row>
    <row r="5" spans="2:33">
      <c r="B5" s="1124" t="s">
        <v>407</v>
      </c>
      <c r="C5" s="1124"/>
      <c r="D5" s="1124"/>
      <c r="E5" s="1124"/>
      <c r="F5" s="1124"/>
      <c r="G5" s="1124" t="s">
        <v>408</v>
      </c>
      <c r="H5" s="1124"/>
      <c r="I5" s="1124"/>
      <c r="J5" s="1124"/>
      <c r="K5" s="1124"/>
      <c r="L5" s="1124"/>
      <c r="M5" s="1124"/>
      <c r="N5" s="1124"/>
      <c r="P5" s="1139" t="s">
        <v>409</v>
      </c>
      <c r="Q5" s="1140"/>
      <c r="R5" s="1141"/>
      <c r="T5" s="1139" t="s">
        <v>410</v>
      </c>
      <c r="U5" s="1140"/>
      <c r="V5" s="1141"/>
      <c r="W5" s="1139" t="s">
        <v>411</v>
      </c>
      <c r="X5" s="1140"/>
      <c r="Y5" s="1141"/>
      <c r="AA5" s="1139" t="s">
        <v>434</v>
      </c>
      <c r="AB5" s="1140"/>
      <c r="AC5" s="1141"/>
    </row>
    <row r="6" spans="2:33">
      <c r="B6" s="1124" t="s">
        <v>412</v>
      </c>
      <c r="C6" s="1124"/>
      <c r="D6" s="1124"/>
      <c r="E6" s="1124"/>
      <c r="F6" s="1124"/>
      <c r="G6" s="1124"/>
      <c r="H6" s="1124"/>
      <c r="I6" s="1124"/>
      <c r="J6" s="1124"/>
      <c r="K6" s="1124"/>
      <c r="L6" s="1124"/>
      <c r="M6" s="1124"/>
      <c r="N6" s="1124"/>
      <c r="P6" s="1142"/>
      <c r="Q6" s="1135"/>
      <c r="R6" s="1143"/>
      <c r="T6" s="1142"/>
      <c r="U6" s="1135"/>
      <c r="V6" s="1143"/>
      <c r="W6" s="1142"/>
      <c r="X6" s="1135"/>
      <c r="Y6" s="1143"/>
      <c r="AA6" s="1142"/>
      <c r="AB6" s="1135"/>
      <c r="AC6" s="1143"/>
    </row>
    <row r="7" spans="2:33">
      <c r="B7" s="1124" t="s">
        <v>413</v>
      </c>
      <c r="C7" s="1124"/>
      <c r="D7" s="1124"/>
      <c r="E7" s="1124"/>
      <c r="F7" s="1124"/>
      <c r="G7" s="1124"/>
      <c r="H7" s="1124"/>
      <c r="I7" s="1124"/>
      <c r="J7" s="1124"/>
      <c r="K7" s="1124"/>
      <c r="L7" s="1124"/>
      <c r="M7" s="1124"/>
      <c r="N7" s="1124"/>
      <c r="P7" s="1144"/>
      <c r="Q7" s="1138"/>
      <c r="R7" s="1145"/>
      <c r="T7" s="1144"/>
      <c r="U7" s="1138"/>
      <c r="V7" s="1145"/>
      <c r="W7" s="1144"/>
      <c r="X7" s="1138"/>
      <c r="Y7" s="1145"/>
      <c r="AA7" s="1144"/>
      <c r="AB7" s="1138"/>
      <c r="AC7" s="1145"/>
    </row>
    <row r="8" spans="2:33">
      <c r="B8" s="1124"/>
      <c r="C8" s="1124"/>
      <c r="D8" s="1124"/>
      <c r="E8" s="1124"/>
      <c r="F8" s="1124"/>
      <c r="G8" s="1124"/>
      <c r="H8" s="1124"/>
      <c r="I8" s="1124"/>
      <c r="J8" s="1124"/>
      <c r="K8" s="1124"/>
      <c r="L8" s="1124"/>
      <c r="M8" s="1124"/>
      <c r="N8" s="1124"/>
      <c r="P8" s="1146"/>
      <c r="Q8" s="1147"/>
      <c r="R8" s="1148"/>
      <c r="T8" s="1146"/>
      <c r="U8" s="1147"/>
      <c r="V8" s="1148"/>
      <c r="W8" s="1146"/>
      <c r="X8" s="1147"/>
      <c r="Y8" s="1148"/>
      <c r="AA8" s="1146"/>
      <c r="AB8" s="1147"/>
      <c r="AC8" s="1148"/>
    </row>
    <row r="9" spans="2:33">
      <c r="B9" s="1124" t="s">
        <v>410</v>
      </c>
      <c r="C9" s="1124"/>
      <c r="D9" s="1124"/>
      <c r="E9" s="1124"/>
      <c r="F9" s="1124"/>
      <c r="G9" s="1124"/>
      <c r="H9" s="1124"/>
      <c r="I9" s="1124"/>
      <c r="J9" s="1124"/>
      <c r="K9" s="1124"/>
      <c r="L9" s="1124"/>
      <c r="M9" s="1124"/>
      <c r="N9" s="1124"/>
      <c r="P9" s="1135" t="s">
        <v>414</v>
      </c>
      <c r="Q9" s="1135"/>
      <c r="R9" s="1135"/>
      <c r="AA9" s="1135" t="s">
        <v>435</v>
      </c>
      <c r="AB9" s="1135"/>
      <c r="AC9" s="1135"/>
    </row>
    <row r="10" spans="2:33">
      <c r="B10" s="1124" t="s">
        <v>415</v>
      </c>
      <c r="C10" s="1124"/>
      <c r="D10" s="1124"/>
      <c r="E10" s="1124"/>
      <c r="F10" s="1124"/>
      <c r="G10" s="1124"/>
      <c r="H10" s="1124"/>
      <c r="I10" s="1124"/>
      <c r="J10" s="1124"/>
      <c r="K10" s="1124"/>
      <c r="L10" s="1124"/>
      <c r="M10" s="1124"/>
      <c r="N10" s="1124"/>
      <c r="P10" s="1134" t="s">
        <v>416</v>
      </c>
      <c r="Q10" s="1134"/>
      <c r="R10" s="1134"/>
      <c r="S10" s="1134"/>
      <c r="T10" s="1134"/>
      <c r="U10" s="1134"/>
      <c r="V10" s="1134"/>
      <c r="W10" s="1134"/>
      <c r="X10" s="1134"/>
      <c r="Y10" s="1134"/>
      <c r="Z10" s="1134"/>
      <c r="AA10" s="1134"/>
      <c r="AB10" s="1134"/>
      <c r="AC10" s="1134"/>
    </row>
    <row r="11" spans="2:33">
      <c r="B11" s="1124"/>
      <c r="C11" s="1124"/>
      <c r="D11" s="1124"/>
      <c r="E11" s="1124"/>
      <c r="F11" s="1124"/>
      <c r="G11" s="1124"/>
      <c r="H11" s="1124"/>
      <c r="I11" s="1124"/>
      <c r="J11" s="1124"/>
      <c r="K11" s="1124"/>
      <c r="L11" s="1124"/>
      <c r="M11" s="1124"/>
      <c r="N11" s="1124"/>
      <c r="O11" s="253" t="s">
        <v>417</v>
      </c>
      <c r="P11" s="1126" t="s">
        <v>418</v>
      </c>
      <c r="Q11" s="1126"/>
      <c r="R11" s="1126"/>
      <c r="S11" s="1126"/>
      <c r="T11" s="1126"/>
      <c r="U11" s="1126"/>
      <c r="V11" s="1126"/>
      <c r="W11" s="1126"/>
      <c r="X11" s="1126"/>
      <c r="Y11" s="1126"/>
      <c r="Z11" s="1126"/>
      <c r="AA11" s="1126"/>
      <c r="AB11" s="1126"/>
      <c r="AC11" s="1126"/>
    </row>
    <row r="12" spans="2:33">
      <c r="B12" s="1124" t="s">
        <v>419</v>
      </c>
      <c r="C12" s="1124"/>
      <c r="D12" s="1124"/>
      <c r="E12" s="1124"/>
      <c r="F12" s="1124"/>
      <c r="G12" s="1124"/>
      <c r="H12" s="1124"/>
      <c r="I12" s="1124"/>
      <c r="J12" s="1124"/>
      <c r="K12" s="1124"/>
      <c r="L12" s="1124"/>
      <c r="M12" s="1124"/>
      <c r="N12" s="1124"/>
      <c r="O12" s="253" t="s">
        <v>417</v>
      </c>
      <c r="P12" s="1126" t="s">
        <v>420</v>
      </c>
      <c r="Q12" s="1126"/>
      <c r="R12" s="1126"/>
      <c r="S12" s="1126"/>
      <c r="T12" s="1126"/>
      <c r="U12" s="1126"/>
      <c r="V12" s="1126"/>
      <c r="W12" s="1126"/>
      <c r="X12" s="1126"/>
      <c r="Y12" s="1126"/>
      <c r="Z12" s="1126"/>
      <c r="AA12" s="1126"/>
      <c r="AB12" s="1126"/>
      <c r="AC12" s="1126"/>
    </row>
    <row r="13" spans="2:33">
      <c r="B13" s="1125"/>
      <c r="C13" s="1125"/>
      <c r="D13" s="1125"/>
      <c r="E13" s="1125"/>
      <c r="F13" s="1125"/>
      <c r="G13" s="1125"/>
      <c r="H13" s="1125"/>
      <c r="I13" s="1125"/>
      <c r="J13" s="1125"/>
      <c r="K13" s="1125"/>
      <c r="L13" s="1125"/>
      <c r="M13" s="1125"/>
      <c r="N13" s="1125"/>
      <c r="O13" s="253" t="s">
        <v>417</v>
      </c>
      <c r="P13" s="1126" t="s">
        <v>421</v>
      </c>
      <c r="Q13" s="1126"/>
      <c r="R13" s="1126"/>
      <c r="S13" s="1126"/>
      <c r="T13" s="1126"/>
      <c r="U13" s="1126"/>
      <c r="V13" s="1126"/>
      <c r="W13" s="1126"/>
      <c r="X13" s="1126"/>
      <c r="Y13" s="1126"/>
      <c r="Z13" s="1126"/>
      <c r="AA13" s="1126"/>
      <c r="AB13" s="1126"/>
      <c r="AC13" s="1126"/>
    </row>
    <row r="14" spans="2:33">
      <c r="B14" s="1125"/>
      <c r="C14" s="1125"/>
      <c r="D14" s="1125"/>
      <c r="E14" s="1125"/>
      <c r="F14" s="1125"/>
      <c r="G14" s="1125"/>
      <c r="H14" s="1125"/>
      <c r="I14" s="1125"/>
      <c r="J14" s="1125"/>
      <c r="K14" s="1125"/>
      <c r="L14" s="1125"/>
      <c r="M14" s="1125"/>
      <c r="N14" s="1125"/>
      <c r="O14" s="253" t="s">
        <v>417</v>
      </c>
      <c r="P14" s="254" t="s">
        <v>422</v>
      </c>
      <c r="Q14" s="254"/>
      <c r="R14" s="254"/>
      <c r="S14" s="254"/>
      <c r="T14" s="254"/>
      <c r="U14" s="254"/>
      <c r="V14" s="254"/>
      <c r="W14" s="254"/>
      <c r="X14" s="254"/>
      <c r="Y14" s="254"/>
      <c r="Z14" s="254"/>
      <c r="AA14" s="254"/>
      <c r="AB14" s="254"/>
      <c r="AC14" s="254"/>
    </row>
    <row r="15" spans="2:33">
      <c r="O15" s="253" t="s">
        <v>417</v>
      </c>
      <c r="P15" s="254" t="s">
        <v>423</v>
      </c>
      <c r="Q15" s="254"/>
      <c r="R15" s="254"/>
      <c r="S15" s="254"/>
      <c r="T15" s="254"/>
      <c r="U15" s="254"/>
      <c r="V15" s="254"/>
      <c r="W15" s="254"/>
      <c r="X15" s="254"/>
      <c r="Y15" s="254"/>
      <c r="Z15" s="254"/>
      <c r="AA15" s="254"/>
      <c r="AB15" s="254"/>
      <c r="AC15" s="254"/>
    </row>
    <row r="16" spans="2:33">
      <c r="O16" s="253" t="s">
        <v>417</v>
      </c>
      <c r="P16" s="254" t="s">
        <v>424</v>
      </c>
      <c r="Q16" s="254"/>
      <c r="R16" s="254"/>
      <c r="S16" s="254"/>
      <c r="T16" s="254"/>
      <c r="U16" s="254"/>
      <c r="V16" s="254"/>
      <c r="W16" s="254"/>
      <c r="X16" s="254"/>
      <c r="Y16" s="254"/>
      <c r="Z16" s="254"/>
      <c r="AA16" s="254"/>
      <c r="AB16" s="254"/>
      <c r="AC16" s="254"/>
    </row>
    <row r="17" spans="2:29">
      <c r="O17" s="253" t="s">
        <v>417</v>
      </c>
      <c r="P17" s="254" t="s">
        <v>425</v>
      </c>
      <c r="Q17" s="254"/>
      <c r="R17" s="254"/>
      <c r="S17" s="254"/>
      <c r="T17" s="254"/>
      <c r="U17" s="254"/>
      <c r="V17" s="254"/>
      <c r="W17" s="254"/>
      <c r="X17" s="254"/>
      <c r="Y17" s="254"/>
      <c r="Z17" s="254"/>
      <c r="AA17" s="254"/>
      <c r="AB17" s="254"/>
      <c r="AC17" s="254"/>
    </row>
    <row r="18" spans="2:29">
      <c r="O18" s="253" t="s">
        <v>417</v>
      </c>
      <c r="P18" s="254" t="s">
        <v>426</v>
      </c>
      <c r="Q18" s="254"/>
      <c r="R18" s="254"/>
      <c r="S18" s="254"/>
      <c r="T18" s="254"/>
      <c r="U18" s="254"/>
      <c r="V18" s="254"/>
      <c r="W18" s="254"/>
      <c r="X18" s="254"/>
      <c r="Y18" s="254"/>
      <c r="Z18" s="254"/>
      <c r="AA18" s="254"/>
      <c r="AB18" s="254"/>
      <c r="AC18" s="254"/>
    </row>
    <row r="19" spans="2:29">
      <c r="O19" s="253" t="s">
        <v>417</v>
      </c>
      <c r="P19" s="254" t="s">
        <v>427</v>
      </c>
      <c r="Q19" s="254"/>
      <c r="R19" s="254"/>
      <c r="S19" s="254"/>
      <c r="T19" s="254"/>
      <c r="U19" s="254"/>
      <c r="V19" s="254"/>
      <c r="W19" s="254"/>
      <c r="X19" s="254"/>
      <c r="Y19" s="254"/>
      <c r="Z19" s="254"/>
      <c r="AA19" s="254"/>
      <c r="AB19" s="254"/>
      <c r="AC19" s="254"/>
    </row>
    <row r="20" spans="2:29">
      <c r="B20" s="1127" t="s">
        <v>428</v>
      </c>
      <c r="C20" s="1128" t="s">
        <v>429</v>
      </c>
      <c r="D20" s="1129"/>
      <c r="E20" s="1129"/>
      <c r="F20" s="1129"/>
      <c r="G20" s="1129"/>
      <c r="H20" s="1129" t="s">
        <v>413</v>
      </c>
      <c r="I20" s="1129"/>
      <c r="J20" s="1129"/>
      <c r="K20" s="1130" t="s">
        <v>430</v>
      </c>
      <c r="L20" s="1131"/>
      <c r="M20" s="1131"/>
      <c r="N20" s="1131"/>
      <c r="O20" s="1131"/>
      <c r="P20" s="1131"/>
      <c r="Q20" s="1131"/>
      <c r="R20" s="1131"/>
      <c r="S20" s="1131"/>
      <c r="T20" s="1132"/>
      <c r="U20" s="1133" t="s">
        <v>431</v>
      </c>
      <c r="V20" s="1124"/>
      <c r="W20" s="1124"/>
      <c r="X20" s="1124"/>
      <c r="Y20" s="1124"/>
      <c r="Z20" s="1124"/>
      <c r="AA20" s="1124"/>
      <c r="AB20" s="1124"/>
      <c r="AC20" s="1124"/>
    </row>
    <row r="21" spans="2:29">
      <c r="B21" s="1127"/>
      <c r="C21" s="1129"/>
      <c r="D21" s="1129"/>
      <c r="E21" s="1129"/>
      <c r="F21" s="1129"/>
      <c r="G21" s="1129"/>
      <c r="H21" s="1129"/>
      <c r="I21" s="1129"/>
      <c r="J21" s="1129"/>
      <c r="K21" s="1131"/>
      <c r="L21" s="1131"/>
      <c r="M21" s="1131"/>
      <c r="N21" s="1131"/>
      <c r="O21" s="1131"/>
      <c r="P21" s="1131"/>
      <c r="Q21" s="1131"/>
      <c r="R21" s="1131"/>
      <c r="S21" s="1131"/>
      <c r="T21" s="1132"/>
      <c r="U21" s="1124"/>
      <c r="V21" s="1124"/>
      <c r="W21" s="1124"/>
      <c r="X21" s="1124"/>
      <c r="Y21" s="1124"/>
      <c r="Z21" s="1124"/>
      <c r="AA21" s="1124"/>
      <c r="AB21" s="1124"/>
      <c r="AC21" s="1124"/>
    </row>
    <row r="22" spans="2:29">
      <c r="B22" s="1127"/>
      <c r="C22" s="1129"/>
      <c r="D22" s="1129"/>
      <c r="E22" s="1129"/>
      <c r="F22" s="1129"/>
      <c r="G22" s="1129"/>
      <c r="H22" s="1129"/>
      <c r="I22" s="1129"/>
      <c r="J22" s="1129"/>
      <c r="K22" s="1131"/>
      <c r="L22" s="1131"/>
      <c r="M22" s="1131"/>
      <c r="N22" s="1131"/>
      <c r="O22" s="1131"/>
      <c r="P22" s="1131"/>
      <c r="Q22" s="1131"/>
      <c r="R22" s="1131"/>
      <c r="S22" s="1131"/>
      <c r="T22" s="1132"/>
      <c r="U22" s="1124"/>
      <c r="V22" s="1124"/>
      <c r="W22" s="1124"/>
      <c r="X22" s="1124"/>
      <c r="Y22" s="1124"/>
      <c r="Z22" s="1124"/>
      <c r="AA22" s="1124"/>
      <c r="AB22" s="1124"/>
      <c r="AC22" s="1124"/>
    </row>
    <row r="23" spans="2:29">
      <c r="B23" s="1116">
        <v>1</v>
      </c>
      <c r="C23" s="1117"/>
      <c r="D23" s="1117"/>
      <c r="E23" s="1117"/>
      <c r="F23" s="1117"/>
      <c r="G23" s="1117"/>
      <c r="H23" s="1117"/>
      <c r="I23" s="1117"/>
      <c r="J23" s="1117"/>
      <c r="K23" s="1118"/>
      <c r="L23" s="1118"/>
      <c r="M23" s="1118"/>
      <c r="N23" s="1118"/>
      <c r="O23" s="1118"/>
      <c r="P23" s="1118"/>
      <c r="Q23" s="1118"/>
      <c r="R23" s="1118"/>
      <c r="S23" s="1118"/>
      <c r="T23" s="1119"/>
      <c r="U23" s="1118"/>
      <c r="V23" s="1119"/>
      <c r="W23" s="1119"/>
      <c r="X23" s="1119"/>
      <c r="Y23" s="1119"/>
      <c r="Z23" s="1119"/>
      <c r="AA23" s="1119"/>
      <c r="AB23" s="1119"/>
      <c r="AC23" s="1119"/>
    </row>
    <row r="24" spans="2:29">
      <c r="B24" s="1116"/>
      <c r="C24" s="1117"/>
      <c r="D24" s="1117"/>
      <c r="E24" s="1117"/>
      <c r="F24" s="1117"/>
      <c r="G24" s="1117"/>
      <c r="H24" s="1117"/>
      <c r="I24" s="1117"/>
      <c r="J24" s="1117"/>
      <c r="K24" s="1120"/>
      <c r="L24" s="1120"/>
      <c r="M24" s="1120"/>
      <c r="N24" s="1120"/>
      <c r="O24" s="1120"/>
      <c r="P24" s="1120"/>
      <c r="Q24" s="1120"/>
      <c r="R24" s="1120"/>
      <c r="S24" s="1120"/>
      <c r="T24" s="1121"/>
      <c r="U24" s="1120"/>
      <c r="V24" s="1121"/>
      <c r="W24" s="1121"/>
      <c r="X24" s="1121"/>
      <c r="Y24" s="1121"/>
      <c r="Z24" s="1121"/>
      <c r="AA24" s="1121"/>
      <c r="AB24" s="1121"/>
      <c r="AC24" s="1121"/>
    </row>
    <row r="25" spans="2:29">
      <c r="B25" s="1116"/>
      <c r="C25" s="1117"/>
      <c r="D25" s="1117"/>
      <c r="E25" s="1117"/>
      <c r="F25" s="1117"/>
      <c r="G25" s="1117"/>
      <c r="H25" s="1117"/>
      <c r="I25" s="1117"/>
      <c r="J25" s="1117"/>
      <c r="K25" s="1122"/>
      <c r="L25" s="1122"/>
      <c r="M25" s="1122"/>
      <c r="N25" s="1122"/>
      <c r="O25" s="1122"/>
      <c r="P25" s="1122"/>
      <c r="Q25" s="1122"/>
      <c r="R25" s="1122"/>
      <c r="S25" s="1122"/>
      <c r="T25" s="1123"/>
      <c r="U25" s="1122"/>
      <c r="V25" s="1123"/>
      <c r="W25" s="1123"/>
      <c r="X25" s="1123"/>
      <c r="Y25" s="1123"/>
      <c r="Z25" s="1123"/>
      <c r="AA25" s="1123"/>
      <c r="AB25" s="1123"/>
      <c r="AC25" s="1123"/>
    </row>
    <row r="26" spans="2:29">
      <c r="B26" s="1116">
        <v>2</v>
      </c>
      <c r="C26" s="1117"/>
      <c r="D26" s="1117"/>
      <c r="E26" s="1117"/>
      <c r="F26" s="1117"/>
      <c r="G26" s="1117"/>
      <c r="H26" s="1117"/>
      <c r="I26" s="1117"/>
      <c r="J26" s="1117"/>
      <c r="K26" s="1118"/>
      <c r="L26" s="1118"/>
      <c r="M26" s="1118"/>
      <c r="N26" s="1118"/>
      <c r="O26" s="1118"/>
      <c r="P26" s="1118"/>
      <c r="Q26" s="1118"/>
      <c r="R26" s="1118"/>
      <c r="S26" s="1118"/>
      <c r="T26" s="1119"/>
      <c r="U26" s="1118"/>
      <c r="V26" s="1119"/>
      <c r="W26" s="1119"/>
      <c r="X26" s="1119"/>
      <c r="Y26" s="1119"/>
      <c r="Z26" s="1119"/>
      <c r="AA26" s="1119"/>
      <c r="AB26" s="1119"/>
      <c r="AC26" s="1119"/>
    </row>
    <row r="27" spans="2:29">
      <c r="B27" s="1116"/>
      <c r="C27" s="1117"/>
      <c r="D27" s="1117"/>
      <c r="E27" s="1117"/>
      <c r="F27" s="1117"/>
      <c r="G27" s="1117"/>
      <c r="H27" s="1117"/>
      <c r="I27" s="1117"/>
      <c r="J27" s="1117"/>
      <c r="K27" s="1120"/>
      <c r="L27" s="1120"/>
      <c r="M27" s="1120"/>
      <c r="N27" s="1120"/>
      <c r="O27" s="1120"/>
      <c r="P27" s="1120"/>
      <c r="Q27" s="1120"/>
      <c r="R27" s="1120"/>
      <c r="S27" s="1120"/>
      <c r="T27" s="1121"/>
      <c r="U27" s="1120"/>
      <c r="V27" s="1121"/>
      <c r="W27" s="1121"/>
      <c r="X27" s="1121"/>
      <c r="Y27" s="1121"/>
      <c r="Z27" s="1121"/>
      <c r="AA27" s="1121"/>
      <c r="AB27" s="1121"/>
      <c r="AC27" s="1121"/>
    </row>
    <row r="28" spans="2:29">
      <c r="B28" s="1116"/>
      <c r="C28" s="1117"/>
      <c r="D28" s="1117"/>
      <c r="E28" s="1117"/>
      <c r="F28" s="1117"/>
      <c r="G28" s="1117"/>
      <c r="H28" s="1117"/>
      <c r="I28" s="1117"/>
      <c r="J28" s="1117"/>
      <c r="K28" s="1122"/>
      <c r="L28" s="1122"/>
      <c r="M28" s="1122"/>
      <c r="N28" s="1122"/>
      <c r="O28" s="1122"/>
      <c r="P28" s="1122"/>
      <c r="Q28" s="1122"/>
      <c r="R28" s="1122"/>
      <c r="S28" s="1122"/>
      <c r="T28" s="1123"/>
      <c r="U28" s="1122"/>
      <c r="V28" s="1123"/>
      <c r="W28" s="1123"/>
      <c r="X28" s="1123"/>
      <c r="Y28" s="1123"/>
      <c r="Z28" s="1123"/>
      <c r="AA28" s="1123"/>
      <c r="AB28" s="1123"/>
      <c r="AC28" s="1123"/>
    </row>
    <row r="29" spans="2:29">
      <c r="B29" s="1116">
        <v>3</v>
      </c>
      <c r="C29" s="1117"/>
      <c r="D29" s="1117"/>
      <c r="E29" s="1117"/>
      <c r="F29" s="1117"/>
      <c r="G29" s="1117"/>
      <c r="H29" s="1117"/>
      <c r="I29" s="1117"/>
      <c r="J29" s="1117"/>
      <c r="K29" s="1118"/>
      <c r="L29" s="1118"/>
      <c r="M29" s="1118"/>
      <c r="N29" s="1118"/>
      <c r="O29" s="1118"/>
      <c r="P29" s="1118"/>
      <c r="Q29" s="1118"/>
      <c r="R29" s="1118"/>
      <c r="S29" s="1118"/>
      <c r="T29" s="1119"/>
      <c r="U29" s="1118"/>
      <c r="V29" s="1119"/>
      <c r="W29" s="1119"/>
      <c r="X29" s="1119"/>
      <c r="Y29" s="1119"/>
      <c r="Z29" s="1119"/>
      <c r="AA29" s="1119"/>
      <c r="AB29" s="1119"/>
      <c r="AC29" s="1119"/>
    </row>
    <row r="30" spans="2:29">
      <c r="B30" s="1116"/>
      <c r="C30" s="1117"/>
      <c r="D30" s="1117"/>
      <c r="E30" s="1117"/>
      <c r="F30" s="1117"/>
      <c r="G30" s="1117"/>
      <c r="H30" s="1117"/>
      <c r="I30" s="1117"/>
      <c r="J30" s="1117"/>
      <c r="K30" s="1120"/>
      <c r="L30" s="1120"/>
      <c r="M30" s="1120"/>
      <c r="N30" s="1120"/>
      <c r="O30" s="1120"/>
      <c r="P30" s="1120"/>
      <c r="Q30" s="1120"/>
      <c r="R30" s="1120"/>
      <c r="S30" s="1120"/>
      <c r="T30" s="1121"/>
      <c r="U30" s="1120"/>
      <c r="V30" s="1121"/>
      <c r="W30" s="1121"/>
      <c r="X30" s="1121"/>
      <c r="Y30" s="1121"/>
      <c r="Z30" s="1121"/>
      <c r="AA30" s="1121"/>
      <c r="AB30" s="1121"/>
      <c r="AC30" s="1121"/>
    </row>
    <row r="31" spans="2:29">
      <c r="B31" s="1116"/>
      <c r="C31" s="1117"/>
      <c r="D31" s="1117"/>
      <c r="E31" s="1117"/>
      <c r="F31" s="1117"/>
      <c r="G31" s="1117"/>
      <c r="H31" s="1117"/>
      <c r="I31" s="1117"/>
      <c r="J31" s="1117"/>
      <c r="K31" s="1122"/>
      <c r="L31" s="1122"/>
      <c r="M31" s="1122"/>
      <c r="N31" s="1122"/>
      <c r="O31" s="1122"/>
      <c r="P31" s="1122"/>
      <c r="Q31" s="1122"/>
      <c r="R31" s="1122"/>
      <c r="S31" s="1122"/>
      <c r="T31" s="1123"/>
      <c r="U31" s="1122"/>
      <c r="V31" s="1123"/>
      <c r="W31" s="1123"/>
      <c r="X31" s="1123"/>
      <c r="Y31" s="1123"/>
      <c r="Z31" s="1123"/>
      <c r="AA31" s="1123"/>
      <c r="AB31" s="1123"/>
      <c r="AC31" s="1123"/>
    </row>
    <row r="32" spans="2:29">
      <c r="B32" s="1116">
        <v>4</v>
      </c>
      <c r="C32" s="1117"/>
      <c r="D32" s="1117"/>
      <c r="E32" s="1117"/>
      <c r="F32" s="1117"/>
      <c r="G32" s="1117"/>
      <c r="H32" s="1117"/>
      <c r="I32" s="1117"/>
      <c r="J32" s="1117"/>
      <c r="K32" s="1118"/>
      <c r="L32" s="1118"/>
      <c r="M32" s="1118"/>
      <c r="N32" s="1118"/>
      <c r="O32" s="1118"/>
      <c r="P32" s="1118"/>
      <c r="Q32" s="1118"/>
      <c r="R32" s="1118"/>
      <c r="S32" s="1118"/>
      <c r="T32" s="1119"/>
      <c r="U32" s="1118"/>
      <c r="V32" s="1119"/>
      <c r="W32" s="1119"/>
      <c r="X32" s="1119"/>
      <c r="Y32" s="1119"/>
      <c r="Z32" s="1119"/>
      <c r="AA32" s="1119"/>
      <c r="AB32" s="1119"/>
      <c r="AC32" s="1119"/>
    </row>
    <row r="33" spans="2:29">
      <c r="B33" s="1116"/>
      <c r="C33" s="1117"/>
      <c r="D33" s="1117"/>
      <c r="E33" s="1117"/>
      <c r="F33" s="1117"/>
      <c r="G33" s="1117"/>
      <c r="H33" s="1117"/>
      <c r="I33" s="1117"/>
      <c r="J33" s="1117"/>
      <c r="K33" s="1120"/>
      <c r="L33" s="1120"/>
      <c r="M33" s="1120"/>
      <c r="N33" s="1120"/>
      <c r="O33" s="1120"/>
      <c r="P33" s="1120"/>
      <c r="Q33" s="1120"/>
      <c r="R33" s="1120"/>
      <c r="S33" s="1120"/>
      <c r="T33" s="1121"/>
      <c r="U33" s="1120"/>
      <c r="V33" s="1121"/>
      <c r="W33" s="1121"/>
      <c r="X33" s="1121"/>
      <c r="Y33" s="1121"/>
      <c r="Z33" s="1121"/>
      <c r="AA33" s="1121"/>
      <c r="AB33" s="1121"/>
      <c r="AC33" s="1121"/>
    </row>
    <row r="34" spans="2:29">
      <c r="B34" s="1116"/>
      <c r="C34" s="1117"/>
      <c r="D34" s="1117"/>
      <c r="E34" s="1117"/>
      <c r="F34" s="1117"/>
      <c r="G34" s="1117"/>
      <c r="H34" s="1117"/>
      <c r="I34" s="1117"/>
      <c r="J34" s="1117"/>
      <c r="K34" s="1122"/>
      <c r="L34" s="1122"/>
      <c r="M34" s="1122"/>
      <c r="N34" s="1122"/>
      <c r="O34" s="1122"/>
      <c r="P34" s="1122"/>
      <c r="Q34" s="1122"/>
      <c r="R34" s="1122"/>
      <c r="S34" s="1122"/>
      <c r="T34" s="1123"/>
      <c r="U34" s="1122"/>
      <c r="V34" s="1123"/>
      <c r="W34" s="1123"/>
      <c r="X34" s="1123"/>
      <c r="Y34" s="1123"/>
      <c r="Z34" s="1123"/>
      <c r="AA34" s="1123"/>
      <c r="AB34" s="1123"/>
      <c r="AC34" s="1123"/>
    </row>
  </sheetData>
  <mergeCells count="78">
    <mergeCell ref="P5:R5"/>
    <mergeCell ref="T5:V5"/>
    <mergeCell ref="W5:Y5"/>
    <mergeCell ref="P6:R8"/>
    <mergeCell ref="T6:V8"/>
    <mergeCell ref="W6:Y8"/>
    <mergeCell ref="P9:R9"/>
    <mergeCell ref="AA9:AC9"/>
    <mergeCell ref="B2:N2"/>
    <mergeCell ref="W3:Y3"/>
    <mergeCell ref="Z3:AC3"/>
    <mergeCell ref="B4:F4"/>
    <mergeCell ref="G4:N4"/>
    <mergeCell ref="W4:Y4"/>
    <mergeCell ref="Z4:AC4"/>
    <mergeCell ref="B5:F5"/>
    <mergeCell ref="G5:N5"/>
    <mergeCell ref="AA5:AC5"/>
    <mergeCell ref="B6:F6"/>
    <mergeCell ref="G6:N6"/>
    <mergeCell ref="AA6:AC8"/>
    <mergeCell ref="B7:F7"/>
    <mergeCell ref="G7:N7"/>
    <mergeCell ref="B8:F8"/>
    <mergeCell ref="G8:N8"/>
    <mergeCell ref="B9:F9"/>
    <mergeCell ref="G9:N9"/>
    <mergeCell ref="B10:F10"/>
    <mergeCell ref="G10:N10"/>
    <mergeCell ref="P10:AC10"/>
    <mergeCell ref="B11:F11"/>
    <mergeCell ref="G11:N11"/>
    <mergeCell ref="P11:AC11"/>
    <mergeCell ref="B12:F14"/>
    <mergeCell ref="G12:N14"/>
    <mergeCell ref="P12:AC12"/>
    <mergeCell ref="P13:AC13"/>
    <mergeCell ref="B20:B22"/>
    <mergeCell ref="C20:G22"/>
    <mergeCell ref="H20:J22"/>
    <mergeCell ref="K20:T22"/>
    <mergeCell ref="U20:AC22"/>
    <mergeCell ref="B23:B25"/>
    <mergeCell ref="C23:G25"/>
    <mergeCell ref="H23:J25"/>
    <mergeCell ref="K23:T23"/>
    <mergeCell ref="U23:AC23"/>
    <mergeCell ref="K24:T24"/>
    <mergeCell ref="U24:AC24"/>
    <mergeCell ref="K25:T25"/>
    <mergeCell ref="U25:AC25"/>
    <mergeCell ref="B26:B28"/>
    <mergeCell ref="C26:G28"/>
    <mergeCell ref="H26:J28"/>
    <mergeCell ref="K26:T26"/>
    <mergeCell ref="U26:AC26"/>
    <mergeCell ref="K27:T27"/>
    <mergeCell ref="U27:AC27"/>
    <mergeCell ref="K28:T28"/>
    <mergeCell ref="U28:AC28"/>
    <mergeCell ref="B29:B31"/>
    <mergeCell ref="C29:G31"/>
    <mergeCell ref="H29:J31"/>
    <mergeCell ref="K29:T29"/>
    <mergeCell ref="U29:AC29"/>
    <mergeCell ref="K30:T30"/>
    <mergeCell ref="U30:AC30"/>
    <mergeCell ref="K31:T31"/>
    <mergeCell ref="U31:AC31"/>
    <mergeCell ref="B32:B34"/>
    <mergeCell ref="C32:G34"/>
    <mergeCell ref="H32:J34"/>
    <mergeCell ref="K32:T32"/>
    <mergeCell ref="U32:AC32"/>
    <mergeCell ref="K33:T33"/>
    <mergeCell ref="U33:AC33"/>
    <mergeCell ref="K34:T34"/>
    <mergeCell ref="U34:AC34"/>
  </mergeCells>
  <phoneticPr fontId="1"/>
  <printOptions horizontalCentered="1" verticalCentered="1"/>
  <pageMargins left="0" right="0" top="0" bottom="0" header="0.31496062992125984" footer="0.31496062992125984"/>
  <pageSetup paperSize="9" scale="9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326F5-BDDF-497C-B0F5-3219A8B45B0D}">
  <sheetPr transitionEvaluation="1" codeName="Sheet1">
    <tabColor theme="0"/>
    <pageSetUpPr fitToPage="1"/>
  </sheetPr>
  <dimension ref="A1:FD102"/>
  <sheetViews>
    <sheetView view="pageBreakPreview" zoomScale="55" zoomScaleNormal="25" zoomScaleSheetLayoutView="55" workbookViewId="0">
      <selection activeCell="AT23" sqref="AT23"/>
    </sheetView>
  </sheetViews>
  <sheetFormatPr defaultColWidth="0" defaultRowHeight="13.5" zeroHeight="1"/>
  <cols>
    <col min="1" max="4" width="6.125" style="6" customWidth="1"/>
    <col min="5" max="9" width="4" style="6" customWidth="1"/>
    <col min="10" max="15" width="4.5" style="6" customWidth="1"/>
    <col min="16" max="16" width="8" style="6" bestFit="1" customWidth="1"/>
    <col min="17" max="82" width="3" style="6" customWidth="1"/>
    <col min="83" max="83" width="3" style="6" hidden="1" customWidth="1"/>
    <col min="84" max="84" width="0.375" style="6" hidden="1" customWidth="1"/>
    <col min="85" max="85" width="28.375" style="6" hidden="1" customWidth="1"/>
    <col min="86" max="160" width="0" style="6" hidden="1" customWidth="1"/>
    <col min="161" max="16384" width="3" style="6" hidden="1"/>
  </cols>
  <sheetData>
    <row r="1" spans="1:110" s="2" customFormat="1" ht="13.5" customHeight="1">
      <c r="A1" s="376" t="s">
        <v>0</v>
      </c>
      <c r="B1" s="376"/>
      <c r="C1" s="376"/>
      <c r="D1" s="376"/>
      <c r="E1" s="376"/>
      <c r="F1" s="376"/>
      <c r="G1" s="376"/>
      <c r="H1" s="376"/>
      <c r="I1" s="376"/>
      <c r="J1" s="376"/>
      <c r="K1" s="376"/>
      <c r="L1" s="376"/>
      <c r="M1" s="376"/>
      <c r="N1" s="376"/>
      <c r="O1" s="376"/>
      <c r="P1" s="376"/>
      <c r="Q1" s="376"/>
      <c r="R1" s="377" t="s">
        <v>141</v>
      </c>
      <c r="S1" s="378"/>
      <c r="T1" s="378"/>
      <c r="U1" s="378"/>
      <c r="V1" s="378"/>
      <c r="W1" s="378"/>
      <c r="X1" s="378"/>
      <c r="Y1" s="378"/>
      <c r="Z1" s="378"/>
      <c r="AA1" s="378"/>
      <c r="AB1" s="378"/>
      <c r="AC1" s="378"/>
      <c r="AD1" s="378"/>
      <c r="AE1" s="378"/>
      <c r="AF1" s="378"/>
      <c r="AG1" s="378"/>
      <c r="AH1" s="378"/>
      <c r="AI1" s="378"/>
      <c r="AJ1" s="378"/>
      <c r="AK1" s="378"/>
      <c r="AL1" s="378"/>
      <c r="AM1" s="379"/>
      <c r="AN1" s="380" t="s">
        <v>1</v>
      </c>
      <c r="AO1" s="381"/>
      <c r="AP1" s="381"/>
      <c r="AQ1" s="386"/>
      <c r="AR1" s="387"/>
      <c r="AS1" s="387"/>
      <c r="AT1" s="387"/>
      <c r="AU1" s="387"/>
      <c r="AV1" s="387"/>
      <c r="AW1" s="387"/>
      <c r="AX1" s="387"/>
      <c r="AY1" s="387"/>
      <c r="AZ1" s="387"/>
      <c r="BA1" s="387"/>
      <c r="BB1" s="387"/>
      <c r="BC1" s="387"/>
      <c r="BD1" s="387"/>
      <c r="BE1" s="387"/>
      <c r="BF1" s="387"/>
      <c r="BG1" s="387"/>
      <c r="BH1" s="387"/>
      <c r="BI1" s="388"/>
      <c r="BJ1" s="395" t="s">
        <v>50</v>
      </c>
      <c r="BK1" s="396"/>
      <c r="BL1" s="396"/>
      <c r="BM1" s="396"/>
      <c r="BN1" s="396"/>
      <c r="BO1" s="397"/>
      <c r="BP1" s="404"/>
      <c r="BQ1" s="405"/>
      <c r="BR1" s="405"/>
      <c r="BS1" s="405"/>
      <c r="BT1" s="405"/>
      <c r="BU1" s="405"/>
      <c r="BV1" s="405"/>
      <c r="BW1" s="405"/>
      <c r="BX1" s="405"/>
      <c r="BY1" s="405"/>
      <c r="BZ1" s="405"/>
      <c r="CA1" s="405"/>
      <c r="CB1" s="405"/>
      <c r="CC1" s="405"/>
      <c r="CD1" s="406"/>
    </row>
    <row r="2" spans="1:110" s="2" customFormat="1" ht="13.5" customHeight="1">
      <c r="A2" s="376"/>
      <c r="B2" s="376"/>
      <c r="C2" s="376"/>
      <c r="D2" s="376"/>
      <c r="E2" s="376"/>
      <c r="F2" s="376"/>
      <c r="G2" s="376"/>
      <c r="H2" s="376"/>
      <c r="I2" s="376"/>
      <c r="J2" s="376"/>
      <c r="K2" s="376"/>
      <c r="L2" s="376"/>
      <c r="M2" s="376"/>
      <c r="N2" s="376"/>
      <c r="O2" s="376"/>
      <c r="P2" s="376"/>
      <c r="Q2" s="376"/>
      <c r="R2" s="378"/>
      <c r="S2" s="378"/>
      <c r="T2" s="378"/>
      <c r="U2" s="378"/>
      <c r="V2" s="378"/>
      <c r="W2" s="378"/>
      <c r="X2" s="378"/>
      <c r="Y2" s="378"/>
      <c r="Z2" s="378"/>
      <c r="AA2" s="378"/>
      <c r="AB2" s="378"/>
      <c r="AC2" s="378"/>
      <c r="AD2" s="378"/>
      <c r="AE2" s="378"/>
      <c r="AF2" s="378"/>
      <c r="AG2" s="378"/>
      <c r="AH2" s="378"/>
      <c r="AI2" s="378"/>
      <c r="AJ2" s="378"/>
      <c r="AK2" s="378"/>
      <c r="AL2" s="378"/>
      <c r="AM2" s="379"/>
      <c r="AN2" s="382"/>
      <c r="AO2" s="383"/>
      <c r="AP2" s="383"/>
      <c r="AQ2" s="389"/>
      <c r="AR2" s="390"/>
      <c r="AS2" s="390"/>
      <c r="AT2" s="390"/>
      <c r="AU2" s="390"/>
      <c r="AV2" s="390"/>
      <c r="AW2" s="390"/>
      <c r="AX2" s="390"/>
      <c r="AY2" s="390"/>
      <c r="AZ2" s="390"/>
      <c r="BA2" s="390"/>
      <c r="BB2" s="390"/>
      <c r="BC2" s="390"/>
      <c r="BD2" s="390"/>
      <c r="BE2" s="390"/>
      <c r="BF2" s="390"/>
      <c r="BG2" s="390"/>
      <c r="BH2" s="390"/>
      <c r="BI2" s="391"/>
      <c r="BJ2" s="398"/>
      <c r="BK2" s="399"/>
      <c r="BL2" s="399"/>
      <c r="BM2" s="399"/>
      <c r="BN2" s="399"/>
      <c r="BO2" s="400"/>
      <c r="BP2" s="407"/>
      <c r="BQ2" s="408"/>
      <c r="BR2" s="408"/>
      <c r="BS2" s="408"/>
      <c r="BT2" s="408"/>
      <c r="BU2" s="408"/>
      <c r="BV2" s="408"/>
      <c r="BW2" s="408"/>
      <c r="BX2" s="408"/>
      <c r="BY2" s="408"/>
      <c r="BZ2" s="408"/>
      <c r="CA2" s="408"/>
      <c r="CB2" s="408"/>
      <c r="CC2" s="408"/>
      <c r="CD2" s="409"/>
    </row>
    <row r="3" spans="1:110" s="2" customFormat="1" ht="14.25" customHeight="1" thickBot="1">
      <c r="A3" s="376"/>
      <c r="B3" s="376"/>
      <c r="C3" s="376"/>
      <c r="D3" s="376"/>
      <c r="E3" s="376"/>
      <c r="F3" s="376"/>
      <c r="G3" s="376"/>
      <c r="H3" s="376"/>
      <c r="I3" s="376"/>
      <c r="J3" s="376"/>
      <c r="K3" s="376"/>
      <c r="L3" s="376"/>
      <c r="M3" s="376"/>
      <c r="N3" s="376"/>
      <c r="O3" s="376"/>
      <c r="P3" s="376"/>
      <c r="Q3" s="376"/>
      <c r="R3" s="378"/>
      <c r="S3" s="378"/>
      <c r="T3" s="378"/>
      <c r="U3" s="378"/>
      <c r="V3" s="378"/>
      <c r="W3" s="378"/>
      <c r="X3" s="378"/>
      <c r="Y3" s="378"/>
      <c r="Z3" s="378"/>
      <c r="AA3" s="378"/>
      <c r="AB3" s="378"/>
      <c r="AC3" s="378"/>
      <c r="AD3" s="378"/>
      <c r="AE3" s="378"/>
      <c r="AF3" s="378"/>
      <c r="AG3" s="378"/>
      <c r="AH3" s="378"/>
      <c r="AI3" s="378"/>
      <c r="AJ3" s="378"/>
      <c r="AK3" s="378"/>
      <c r="AL3" s="378"/>
      <c r="AM3" s="379"/>
      <c r="AN3" s="384"/>
      <c r="AO3" s="385"/>
      <c r="AP3" s="385"/>
      <c r="AQ3" s="392"/>
      <c r="AR3" s="393"/>
      <c r="AS3" s="393"/>
      <c r="AT3" s="393"/>
      <c r="AU3" s="393"/>
      <c r="AV3" s="393"/>
      <c r="AW3" s="393"/>
      <c r="AX3" s="393"/>
      <c r="AY3" s="393"/>
      <c r="AZ3" s="393"/>
      <c r="BA3" s="393"/>
      <c r="BB3" s="393"/>
      <c r="BC3" s="393"/>
      <c r="BD3" s="393"/>
      <c r="BE3" s="393"/>
      <c r="BF3" s="393"/>
      <c r="BG3" s="393"/>
      <c r="BH3" s="393"/>
      <c r="BI3" s="394"/>
      <c r="BJ3" s="401"/>
      <c r="BK3" s="402"/>
      <c r="BL3" s="402"/>
      <c r="BM3" s="402"/>
      <c r="BN3" s="402"/>
      <c r="BO3" s="403"/>
      <c r="BP3" s="410"/>
      <c r="BQ3" s="411"/>
      <c r="BR3" s="411"/>
      <c r="BS3" s="411"/>
      <c r="BT3" s="411"/>
      <c r="BU3" s="411"/>
      <c r="BV3" s="411"/>
      <c r="BW3" s="411"/>
      <c r="BX3" s="411"/>
      <c r="BY3" s="411"/>
      <c r="BZ3" s="411"/>
      <c r="CA3" s="411"/>
      <c r="CB3" s="411"/>
      <c r="CC3" s="411"/>
      <c r="CD3" s="412"/>
    </row>
    <row r="4" spans="1:110" s="2" customFormat="1" ht="3.75" customHeight="1" thickBo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1"/>
      <c r="AL4" s="1"/>
      <c r="AM4" s="1"/>
      <c r="AN4" s="1"/>
      <c r="AO4" s="1"/>
      <c r="AP4" s="1"/>
      <c r="AQ4" s="1"/>
      <c r="AR4" s="1"/>
      <c r="AS4" s="1"/>
      <c r="AT4" s="1"/>
      <c r="AU4" s="1"/>
      <c r="AV4" s="1"/>
      <c r="AW4" s="1"/>
    </row>
    <row r="5" spans="1:110" s="2" customFormat="1" ht="14.25" customHeight="1" thickBot="1">
      <c r="A5" s="442" t="s">
        <v>51</v>
      </c>
      <c r="B5" s="443"/>
      <c r="C5" s="443"/>
      <c r="D5" s="443"/>
      <c r="E5" s="374"/>
      <c r="F5" s="370"/>
      <c r="G5" s="370"/>
      <c r="H5" s="370"/>
      <c r="I5" s="370"/>
      <c r="J5" s="368" t="s">
        <v>146</v>
      </c>
      <c r="K5" s="368"/>
      <c r="L5" s="368"/>
      <c r="M5" s="368"/>
      <c r="N5" s="368"/>
      <c r="O5" s="368"/>
      <c r="P5" s="370"/>
      <c r="Q5" s="370"/>
      <c r="R5" s="370"/>
      <c r="S5" s="370"/>
      <c r="T5" s="371"/>
      <c r="U5" s="446" t="s">
        <v>393</v>
      </c>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7"/>
      <c r="AZ5" s="450" t="s">
        <v>2</v>
      </c>
      <c r="BA5" s="451"/>
      <c r="BB5" s="451"/>
      <c r="BC5" s="451"/>
      <c r="BD5" s="451"/>
      <c r="BE5" s="452"/>
      <c r="BF5" s="404"/>
      <c r="BG5" s="405"/>
      <c r="BH5" s="405"/>
      <c r="BI5" s="405"/>
      <c r="BJ5" s="405"/>
      <c r="BK5" s="405"/>
      <c r="BL5" s="405"/>
      <c r="BM5" s="405"/>
      <c r="BN5" s="405"/>
      <c r="BO5" s="453"/>
      <c r="BP5" s="456" t="s">
        <v>3</v>
      </c>
      <c r="BQ5" s="457"/>
      <c r="BR5" s="457"/>
      <c r="BS5" s="457"/>
      <c r="BT5" s="458"/>
      <c r="BU5" s="404"/>
      <c r="BV5" s="405"/>
      <c r="BW5" s="405"/>
      <c r="BX5" s="405"/>
      <c r="BY5" s="405"/>
      <c r="BZ5" s="405"/>
      <c r="CA5" s="405"/>
      <c r="CB5" s="405"/>
      <c r="CC5" s="405"/>
      <c r="CD5" s="406"/>
      <c r="CR5" s="4"/>
      <c r="CS5" s="4"/>
      <c r="CT5" s="4"/>
      <c r="CU5" s="4"/>
      <c r="CV5" s="4"/>
      <c r="CW5" s="4"/>
      <c r="CX5" s="4"/>
      <c r="CY5" s="4"/>
      <c r="CZ5" s="4"/>
      <c r="DA5" s="4"/>
      <c r="DB5" s="4"/>
      <c r="DC5" s="4"/>
      <c r="DD5" s="4"/>
      <c r="DE5" s="4"/>
      <c r="DF5" s="4"/>
    </row>
    <row r="6" spans="1:110" s="2" customFormat="1" ht="15" customHeight="1" thickBot="1">
      <c r="A6" s="444"/>
      <c r="B6" s="445"/>
      <c r="C6" s="445"/>
      <c r="D6" s="445"/>
      <c r="E6" s="375"/>
      <c r="F6" s="372"/>
      <c r="G6" s="372"/>
      <c r="H6" s="372"/>
      <c r="I6" s="372"/>
      <c r="J6" s="369"/>
      <c r="K6" s="369"/>
      <c r="L6" s="369"/>
      <c r="M6" s="369"/>
      <c r="N6" s="369"/>
      <c r="O6" s="369"/>
      <c r="P6" s="372"/>
      <c r="Q6" s="372"/>
      <c r="R6" s="372"/>
      <c r="S6" s="372"/>
      <c r="T6" s="373"/>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U6" s="448"/>
      <c r="AV6" s="448"/>
      <c r="AW6" s="448"/>
      <c r="AX6" s="449"/>
      <c r="AZ6" s="450"/>
      <c r="BA6" s="451"/>
      <c r="BB6" s="451"/>
      <c r="BC6" s="451"/>
      <c r="BD6" s="451"/>
      <c r="BE6" s="452"/>
      <c r="BF6" s="407"/>
      <c r="BG6" s="408"/>
      <c r="BH6" s="408"/>
      <c r="BI6" s="408"/>
      <c r="BJ6" s="408"/>
      <c r="BK6" s="408"/>
      <c r="BL6" s="408"/>
      <c r="BM6" s="408"/>
      <c r="BN6" s="408"/>
      <c r="BO6" s="454"/>
      <c r="BP6" s="459"/>
      <c r="BQ6" s="460"/>
      <c r="BR6" s="460"/>
      <c r="BS6" s="460"/>
      <c r="BT6" s="461"/>
      <c r="BU6" s="407"/>
      <c r="BV6" s="408"/>
      <c r="BW6" s="408"/>
      <c r="BX6" s="408"/>
      <c r="BY6" s="408"/>
      <c r="BZ6" s="408"/>
      <c r="CA6" s="408"/>
      <c r="CB6" s="408"/>
      <c r="CC6" s="408"/>
      <c r="CD6" s="409"/>
    </row>
    <row r="7" spans="1:110" s="2" customFormat="1" ht="15" customHeight="1" thickBot="1">
      <c r="A7" s="413" t="s">
        <v>4</v>
      </c>
      <c r="B7" s="414"/>
      <c r="C7" s="414"/>
      <c r="D7" s="414"/>
      <c r="E7" s="404"/>
      <c r="F7" s="405"/>
      <c r="G7" s="405"/>
      <c r="H7" s="405"/>
      <c r="I7" s="405"/>
      <c r="J7" s="405"/>
      <c r="K7" s="405"/>
      <c r="L7" s="405"/>
      <c r="M7" s="405"/>
      <c r="N7" s="405"/>
      <c r="O7" s="405"/>
      <c r="P7" s="405"/>
      <c r="Q7" s="405"/>
      <c r="R7" s="405"/>
      <c r="S7" s="405"/>
      <c r="T7" s="406"/>
      <c r="U7" s="416" t="s">
        <v>5</v>
      </c>
      <c r="V7" s="417"/>
      <c r="W7" s="417"/>
      <c r="X7" s="418"/>
      <c r="Y7" s="425" t="s">
        <v>6</v>
      </c>
      <c r="Z7" s="425"/>
      <c r="AA7" s="425"/>
      <c r="AB7" s="425"/>
      <c r="AC7" s="425"/>
      <c r="AD7" s="425"/>
      <c r="AE7" s="427" t="s">
        <v>7</v>
      </c>
      <c r="AF7" s="428"/>
      <c r="AG7" s="428"/>
      <c r="AH7" s="428"/>
      <c r="AI7" s="428"/>
      <c r="AJ7" s="428"/>
      <c r="AK7" s="431" t="s">
        <v>8</v>
      </c>
      <c r="AL7" s="432"/>
      <c r="AM7" s="432"/>
      <c r="AN7" s="432"/>
      <c r="AO7" s="432"/>
      <c r="AP7" s="432"/>
      <c r="AQ7" s="434" t="s">
        <v>9</v>
      </c>
      <c r="AR7" s="434"/>
      <c r="AS7" s="434"/>
      <c r="AT7" s="434"/>
      <c r="AU7" s="434"/>
      <c r="AV7" s="434"/>
      <c r="AW7" s="435"/>
      <c r="AX7" s="436"/>
      <c r="AZ7" s="450"/>
      <c r="BA7" s="451"/>
      <c r="BB7" s="451"/>
      <c r="BC7" s="451"/>
      <c r="BD7" s="451"/>
      <c r="BE7" s="452"/>
      <c r="BF7" s="407"/>
      <c r="BG7" s="408"/>
      <c r="BH7" s="408"/>
      <c r="BI7" s="408"/>
      <c r="BJ7" s="408"/>
      <c r="BK7" s="408"/>
      <c r="BL7" s="408"/>
      <c r="BM7" s="408"/>
      <c r="BN7" s="408"/>
      <c r="BO7" s="454"/>
      <c r="BP7" s="459"/>
      <c r="BQ7" s="460"/>
      <c r="BR7" s="460"/>
      <c r="BS7" s="460"/>
      <c r="BT7" s="461"/>
      <c r="BU7" s="407"/>
      <c r="BV7" s="408"/>
      <c r="BW7" s="408"/>
      <c r="BX7" s="408"/>
      <c r="BY7" s="408"/>
      <c r="BZ7" s="408"/>
      <c r="CA7" s="408"/>
      <c r="CB7" s="408"/>
      <c r="CC7" s="408"/>
      <c r="CD7" s="409"/>
    </row>
    <row r="8" spans="1:110" s="2" customFormat="1" ht="16.899999999999999" customHeight="1" thickBot="1">
      <c r="A8" s="415"/>
      <c r="B8" s="414"/>
      <c r="C8" s="414"/>
      <c r="D8" s="414"/>
      <c r="E8" s="407"/>
      <c r="F8" s="408"/>
      <c r="G8" s="408"/>
      <c r="H8" s="408"/>
      <c r="I8" s="408"/>
      <c r="J8" s="408"/>
      <c r="K8" s="408"/>
      <c r="L8" s="408"/>
      <c r="M8" s="408"/>
      <c r="N8" s="408"/>
      <c r="O8" s="408"/>
      <c r="P8" s="408"/>
      <c r="Q8" s="408"/>
      <c r="R8" s="408"/>
      <c r="S8" s="408"/>
      <c r="T8" s="409"/>
      <c r="U8" s="419"/>
      <c r="V8" s="420"/>
      <c r="W8" s="420"/>
      <c r="X8" s="421"/>
      <c r="Y8" s="426"/>
      <c r="Z8" s="426"/>
      <c r="AA8" s="426"/>
      <c r="AB8" s="426"/>
      <c r="AC8" s="426"/>
      <c r="AD8" s="426"/>
      <c r="AE8" s="429"/>
      <c r="AF8" s="430"/>
      <c r="AG8" s="430"/>
      <c r="AH8" s="430"/>
      <c r="AI8" s="430"/>
      <c r="AJ8" s="430"/>
      <c r="AK8" s="433"/>
      <c r="AL8" s="433"/>
      <c r="AM8" s="433"/>
      <c r="AN8" s="433"/>
      <c r="AO8" s="433"/>
      <c r="AP8" s="433"/>
      <c r="AQ8" s="437"/>
      <c r="AR8" s="437"/>
      <c r="AS8" s="437"/>
      <c r="AT8" s="437"/>
      <c r="AU8" s="437"/>
      <c r="AV8" s="437"/>
      <c r="AW8" s="438"/>
      <c r="AX8" s="439"/>
      <c r="AZ8" s="450"/>
      <c r="BA8" s="451"/>
      <c r="BB8" s="451"/>
      <c r="BC8" s="451"/>
      <c r="BD8" s="451"/>
      <c r="BE8" s="452"/>
      <c r="BF8" s="410"/>
      <c r="BG8" s="411"/>
      <c r="BH8" s="411"/>
      <c r="BI8" s="411"/>
      <c r="BJ8" s="411"/>
      <c r="BK8" s="411"/>
      <c r="BL8" s="411"/>
      <c r="BM8" s="411"/>
      <c r="BN8" s="411"/>
      <c r="BO8" s="455"/>
      <c r="BP8" s="462"/>
      <c r="BQ8" s="463"/>
      <c r="BR8" s="463"/>
      <c r="BS8" s="463"/>
      <c r="BT8" s="464"/>
      <c r="BU8" s="410"/>
      <c r="BV8" s="411"/>
      <c r="BW8" s="411"/>
      <c r="BX8" s="411"/>
      <c r="BY8" s="411"/>
      <c r="BZ8" s="411"/>
      <c r="CA8" s="411"/>
      <c r="CB8" s="411"/>
      <c r="CC8" s="411"/>
      <c r="CD8" s="412"/>
    </row>
    <row r="9" spans="1:110" s="2" customFormat="1" ht="12" customHeight="1" thickTop="1" thickBot="1">
      <c r="A9" s="415"/>
      <c r="B9" s="414"/>
      <c r="C9" s="414"/>
      <c r="D9" s="414"/>
      <c r="E9" s="407"/>
      <c r="F9" s="408"/>
      <c r="G9" s="408"/>
      <c r="H9" s="408"/>
      <c r="I9" s="408"/>
      <c r="J9" s="408"/>
      <c r="K9" s="408"/>
      <c r="L9" s="408"/>
      <c r="M9" s="408"/>
      <c r="N9" s="408"/>
      <c r="O9" s="408"/>
      <c r="P9" s="408"/>
      <c r="Q9" s="408"/>
      <c r="R9" s="408"/>
      <c r="S9" s="408"/>
      <c r="T9" s="409"/>
      <c r="U9" s="419"/>
      <c r="V9" s="420"/>
      <c r="W9" s="420"/>
      <c r="X9" s="421"/>
      <c r="Y9" s="440"/>
      <c r="Z9" s="440"/>
      <c r="AA9" s="440"/>
      <c r="AB9" s="440"/>
      <c r="AC9" s="440"/>
      <c r="AD9" s="440"/>
      <c r="AE9" s="440"/>
      <c r="AF9" s="440"/>
      <c r="AG9" s="440"/>
      <c r="AH9" s="440"/>
      <c r="AI9" s="440"/>
      <c r="AJ9" s="440"/>
      <c r="AK9" s="440"/>
      <c r="AL9" s="440"/>
      <c r="AM9" s="440"/>
      <c r="AN9" s="440"/>
      <c r="AO9" s="440"/>
      <c r="AP9" s="440"/>
      <c r="AQ9" s="465" t="s">
        <v>392</v>
      </c>
      <c r="AR9" s="465"/>
      <c r="AS9" s="465"/>
      <c r="AT9" s="465"/>
      <c r="AU9" s="465"/>
      <c r="AV9" s="465"/>
      <c r="AW9" s="466"/>
      <c r="AX9" s="467"/>
      <c r="AZ9" s="471" t="s">
        <v>10</v>
      </c>
      <c r="BA9" s="472"/>
      <c r="BB9" s="472"/>
      <c r="BC9" s="472"/>
      <c r="BD9" s="472"/>
      <c r="BE9" s="473"/>
      <c r="BF9" s="474" t="s">
        <v>11</v>
      </c>
      <c r="BG9" s="475"/>
      <c r="BH9" s="475"/>
      <c r="BI9" s="475"/>
      <c r="BJ9" s="476"/>
      <c r="BK9" s="480" t="s">
        <v>12</v>
      </c>
      <c r="BL9" s="481"/>
      <c r="BM9" s="481"/>
      <c r="BN9" s="481"/>
      <c r="BO9" s="481"/>
      <c r="BP9" s="481"/>
      <c r="BQ9" s="481"/>
      <c r="BR9" s="481"/>
      <c r="BS9" s="481"/>
      <c r="BT9" s="481"/>
      <c r="BU9" s="481"/>
      <c r="BV9" s="481"/>
      <c r="BW9" s="481"/>
      <c r="BX9" s="481"/>
      <c r="BY9" s="482"/>
      <c r="BZ9" s="486" t="s">
        <v>13</v>
      </c>
      <c r="CA9" s="487"/>
      <c r="CB9" s="487"/>
      <c r="CC9" s="487"/>
      <c r="CD9" s="488"/>
      <c r="DB9" s="5"/>
      <c r="DC9" s="5"/>
      <c r="DD9" s="5"/>
    </row>
    <row r="10" spans="1:110" s="2" customFormat="1" ht="12" customHeight="1" thickBot="1">
      <c r="A10" s="415"/>
      <c r="B10" s="414"/>
      <c r="C10" s="414"/>
      <c r="D10" s="414"/>
      <c r="E10" s="407"/>
      <c r="F10" s="408"/>
      <c r="G10" s="408"/>
      <c r="H10" s="408"/>
      <c r="I10" s="408"/>
      <c r="J10" s="408"/>
      <c r="K10" s="408"/>
      <c r="L10" s="408"/>
      <c r="M10" s="408"/>
      <c r="N10" s="408"/>
      <c r="O10" s="408"/>
      <c r="P10" s="408"/>
      <c r="Q10" s="408"/>
      <c r="R10" s="408"/>
      <c r="S10" s="408"/>
      <c r="T10" s="409"/>
      <c r="U10" s="419"/>
      <c r="V10" s="420"/>
      <c r="W10" s="420"/>
      <c r="X10" s="421"/>
      <c r="Y10" s="441"/>
      <c r="Z10" s="441"/>
      <c r="AA10" s="441"/>
      <c r="AB10" s="441"/>
      <c r="AC10" s="441"/>
      <c r="AD10" s="441"/>
      <c r="AE10" s="441"/>
      <c r="AF10" s="441"/>
      <c r="AG10" s="441"/>
      <c r="AH10" s="441"/>
      <c r="AI10" s="441"/>
      <c r="AJ10" s="441"/>
      <c r="AK10" s="441"/>
      <c r="AL10" s="441"/>
      <c r="AM10" s="441"/>
      <c r="AN10" s="441"/>
      <c r="AO10" s="441"/>
      <c r="AP10" s="441"/>
      <c r="AQ10" s="468"/>
      <c r="AR10" s="468"/>
      <c r="AS10" s="468"/>
      <c r="AT10" s="468"/>
      <c r="AU10" s="468"/>
      <c r="AV10" s="468"/>
      <c r="AW10" s="469"/>
      <c r="AX10" s="470"/>
      <c r="AZ10" s="471"/>
      <c r="BA10" s="472"/>
      <c r="BB10" s="472"/>
      <c r="BC10" s="472"/>
      <c r="BD10" s="472"/>
      <c r="BE10" s="473"/>
      <c r="BF10" s="477"/>
      <c r="BG10" s="478"/>
      <c r="BH10" s="478"/>
      <c r="BI10" s="478"/>
      <c r="BJ10" s="479"/>
      <c r="BK10" s="483"/>
      <c r="BL10" s="484"/>
      <c r="BM10" s="484"/>
      <c r="BN10" s="484"/>
      <c r="BO10" s="484"/>
      <c r="BP10" s="484"/>
      <c r="BQ10" s="484"/>
      <c r="BR10" s="484"/>
      <c r="BS10" s="484"/>
      <c r="BT10" s="484"/>
      <c r="BU10" s="484"/>
      <c r="BV10" s="484"/>
      <c r="BW10" s="484"/>
      <c r="BX10" s="484"/>
      <c r="BY10" s="485"/>
      <c r="BZ10" s="489"/>
      <c r="CA10" s="490"/>
      <c r="CB10" s="490"/>
      <c r="CC10" s="490"/>
      <c r="CD10" s="491"/>
      <c r="DB10" s="5"/>
      <c r="DC10" s="5"/>
      <c r="DD10" s="5"/>
    </row>
    <row r="11" spans="1:110" s="2" customFormat="1" ht="12" customHeight="1" thickBot="1">
      <c r="A11" s="415"/>
      <c r="B11" s="414"/>
      <c r="C11" s="414"/>
      <c r="D11" s="414"/>
      <c r="E11" s="407"/>
      <c r="F11" s="408"/>
      <c r="G11" s="408"/>
      <c r="H11" s="408"/>
      <c r="I11" s="408"/>
      <c r="J11" s="408"/>
      <c r="K11" s="408"/>
      <c r="L11" s="408"/>
      <c r="M11" s="408"/>
      <c r="N11" s="408"/>
      <c r="O11" s="408"/>
      <c r="P11" s="408"/>
      <c r="Q11" s="408"/>
      <c r="R11" s="408"/>
      <c r="S11" s="408"/>
      <c r="T11" s="409"/>
      <c r="U11" s="419"/>
      <c r="V11" s="420"/>
      <c r="W11" s="420"/>
      <c r="X11" s="421"/>
      <c r="Y11" s="529"/>
      <c r="Z11" s="529"/>
      <c r="AA11" s="529"/>
      <c r="AB11" s="529"/>
      <c r="AC11" s="529"/>
      <c r="AD11" s="529"/>
      <c r="AE11" s="529"/>
      <c r="AF11" s="529"/>
      <c r="AG11" s="529"/>
      <c r="AH11" s="529"/>
      <c r="AI11" s="529"/>
      <c r="AJ11" s="529"/>
      <c r="AK11" s="529"/>
      <c r="AL11" s="529"/>
      <c r="AM11" s="529"/>
      <c r="AN11" s="529"/>
      <c r="AO11" s="529"/>
      <c r="AP11" s="529"/>
      <c r="AQ11" s="531"/>
      <c r="AR11" s="531"/>
      <c r="AS11" s="531"/>
      <c r="AT11" s="531"/>
      <c r="AU11" s="531"/>
      <c r="AV11" s="531"/>
      <c r="AW11" s="532"/>
      <c r="AX11" s="533"/>
      <c r="AZ11" s="471"/>
      <c r="BA11" s="472"/>
      <c r="BB11" s="472"/>
      <c r="BC11" s="472"/>
      <c r="BD11" s="472"/>
      <c r="BE11" s="473"/>
      <c r="BF11" s="504" t="s">
        <v>3</v>
      </c>
      <c r="BG11" s="505"/>
      <c r="BH11" s="505"/>
      <c r="BI11" s="505"/>
      <c r="BJ11" s="506"/>
      <c r="BK11" s="492" t="s">
        <v>3</v>
      </c>
      <c r="BL11" s="492"/>
      <c r="BM11" s="492"/>
      <c r="BN11" s="492"/>
      <c r="BO11" s="492"/>
      <c r="BP11" s="492" t="s">
        <v>14</v>
      </c>
      <c r="BQ11" s="492"/>
      <c r="BR11" s="492"/>
      <c r="BS11" s="492"/>
      <c r="BT11" s="492"/>
      <c r="BU11" s="492" t="s">
        <v>15</v>
      </c>
      <c r="BV11" s="492"/>
      <c r="BW11" s="492"/>
      <c r="BX11" s="492"/>
      <c r="BY11" s="492"/>
      <c r="BZ11" s="492" t="s">
        <v>3</v>
      </c>
      <c r="CA11" s="492"/>
      <c r="CB11" s="492"/>
      <c r="CC11" s="492"/>
      <c r="CD11" s="492"/>
    </row>
    <row r="12" spans="1:110" s="2" customFormat="1" ht="12" customHeight="1" thickBot="1">
      <c r="A12" s="415"/>
      <c r="B12" s="414"/>
      <c r="C12" s="414"/>
      <c r="D12" s="414"/>
      <c r="E12" s="410"/>
      <c r="F12" s="411"/>
      <c r="G12" s="411"/>
      <c r="H12" s="411"/>
      <c r="I12" s="411"/>
      <c r="J12" s="411"/>
      <c r="K12" s="411"/>
      <c r="L12" s="411"/>
      <c r="M12" s="411"/>
      <c r="N12" s="411"/>
      <c r="O12" s="411"/>
      <c r="P12" s="411"/>
      <c r="Q12" s="411"/>
      <c r="R12" s="411"/>
      <c r="S12" s="411"/>
      <c r="T12" s="412"/>
      <c r="U12" s="419"/>
      <c r="V12" s="420"/>
      <c r="W12" s="420"/>
      <c r="X12" s="421"/>
      <c r="Y12" s="530"/>
      <c r="Z12" s="530"/>
      <c r="AA12" s="530"/>
      <c r="AB12" s="530"/>
      <c r="AC12" s="530"/>
      <c r="AD12" s="530"/>
      <c r="AE12" s="530"/>
      <c r="AF12" s="530"/>
      <c r="AG12" s="530"/>
      <c r="AH12" s="530"/>
      <c r="AI12" s="530"/>
      <c r="AJ12" s="530"/>
      <c r="AK12" s="530"/>
      <c r="AL12" s="530"/>
      <c r="AM12" s="530"/>
      <c r="AN12" s="530"/>
      <c r="AO12" s="530"/>
      <c r="AP12" s="530"/>
      <c r="AQ12" s="534"/>
      <c r="AR12" s="534"/>
      <c r="AS12" s="534"/>
      <c r="AT12" s="534"/>
      <c r="AU12" s="534"/>
      <c r="AV12" s="534"/>
      <c r="AW12" s="535"/>
      <c r="AX12" s="536"/>
      <c r="AZ12" s="471"/>
      <c r="BA12" s="472"/>
      <c r="BB12" s="472"/>
      <c r="BC12" s="472"/>
      <c r="BD12" s="472"/>
      <c r="BE12" s="473"/>
      <c r="BF12" s="493"/>
      <c r="BG12" s="493"/>
      <c r="BH12" s="493"/>
      <c r="BI12" s="493"/>
      <c r="BJ12" s="493"/>
      <c r="BK12" s="493"/>
      <c r="BL12" s="493"/>
      <c r="BM12" s="493"/>
      <c r="BN12" s="493"/>
      <c r="BO12" s="493"/>
      <c r="BP12" s="493"/>
      <c r="BQ12" s="493"/>
      <c r="BR12" s="493"/>
      <c r="BS12" s="493"/>
      <c r="BT12" s="494"/>
      <c r="BU12" s="499"/>
      <c r="BV12" s="500"/>
      <c r="BW12" s="500"/>
      <c r="BX12" s="500"/>
      <c r="BY12" s="507"/>
      <c r="BZ12" s="499"/>
      <c r="CA12" s="500"/>
      <c r="CB12" s="500"/>
      <c r="CC12" s="500"/>
      <c r="CD12" s="501"/>
    </row>
    <row r="13" spans="1:110" s="2" customFormat="1" ht="15" customHeight="1" thickBot="1">
      <c r="A13" s="508" t="s">
        <v>16</v>
      </c>
      <c r="B13" s="443"/>
      <c r="C13" s="443"/>
      <c r="D13" s="443"/>
      <c r="E13" s="511">
        <v>45294</v>
      </c>
      <c r="F13" s="512"/>
      <c r="G13" s="512"/>
      <c r="H13" s="512"/>
      <c r="I13" s="512"/>
      <c r="J13" s="512"/>
      <c r="K13" s="512"/>
      <c r="L13" s="515" t="s">
        <v>52</v>
      </c>
      <c r="M13" s="518"/>
      <c r="N13" s="518"/>
      <c r="O13" s="518"/>
      <c r="P13" s="518"/>
      <c r="Q13" s="518"/>
      <c r="R13" s="518"/>
      <c r="S13" s="518"/>
      <c r="T13" s="519"/>
      <c r="U13" s="419"/>
      <c r="V13" s="420"/>
      <c r="W13" s="420"/>
      <c r="X13" s="421"/>
      <c r="Y13" s="522" t="s">
        <v>17</v>
      </c>
      <c r="Z13" s="522"/>
      <c r="AA13" s="522"/>
      <c r="AB13" s="522"/>
      <c r="AC13" s="522"/>
      <c r="AD13" s="522"/>
      <c r="AE13" s="428" t="s">
        <v>18</v>
      </c>
      <c r="AF13" s="428"/>
      <c r="AG13" s="428"/>
      <c r="AH13" s="428"/>
      <c r="AI13" s="428"/>
      <c r="AJ13" s="428"/>
      <c r="AK13" s="427" t="s">
        <v>19</v>
      </c>
      <c r="AL13" s="428"/>
      <c r="AM13" s="428"/>
      <c r="AN13" s="428"/>
      <c r="AO13" s="428"/>
      <c r="AP13" s="525"/>
      <c r="AQ13" s="427" t="s">
        <v>20</v>
      </c>
      <c r="AR13" s="428"/>
      <c r="AS13" s="428"/>
      <c r="AT13" s="428"/>
      <c r="AU13" s="428"/>
      <c r="AV13" s="428"/>
      <c r="AW13" s="428"/>
      <c r="AX13" s="527"/>
      <c r="AZ13" s="471"/>
      <c r="BA13" s="472"/>
      <c r="BB13" s="472"/>
      <c r="BC13" s="472"/>
      <c r="BD13" s="472"/>
      <c r="BE13" s="473"/>
      <c r="BF13" s="495"/>
      <c r="BG13" s="495"/>
      <c r="BH13" s="495"/>
      <c r="BI13" s="495"/>
      <c r="BJ13" s="495"/>
      <c r="BK13" s="495"/>
      <c r="BL13" s="495"/>
      <c r="BM13" s="495"/>
      <c r="BN13" s="495"/>
      <c r="BO13" s="495"/>
      <c r="BP13" s="495"/>
      <c r="BQ13" s="495"/>
      <c r="BR13" s="495"/>
      <c r="BS13" s="495"/>
      <c r="BT13" s="496"/>
      <c r="BU13" s="502"/>
      <c r="BV13" s="408"/>
      <c r="BW13" s="408"/>
      <c r="BX13" s="408"/>
      <c r="BY13" s="454"/>
      <c r="BZ13" s="502"/>
      <c r="CA13" s="408"/>
      <c r="CB13" s="408"/>
      <c r="CC13" s="408"/>
      <c r="CD13" s="409"/>
    </row>
    <row r="14" spans="1:110" s="2" customFormat="1" ht="15" customHeight="1" thickBot="1">
      <c r="A14" s="509"/>
      <c r="B14" s="510"/>
      <c r="C14" s="510"/>
      <c r="D14" s="510"/>
      <c r="E14" s="513"/>
      <c r="F14" s="514"/>
      <c r="G14" s="514"/>
      <c r="H14" s="514"/>
      <c r="I14" s="514"/>
      <c r="J14" s="514"/>
      <c r="K14" s="514"/>
      <c r="L14" s="516"/>
      <c r="M14" s="520"/>
      <c r="N14" s="520"/>
      <c r="O14" s="520"/>
      <c r="P14" s="520"/>
      <c r="Q14" s="520"/>
      <c r="R14" s="520"/>
      <c r="S14" s="520"/>
      <c r="T14" s="521"/>
      <c r="U14" s="419"/>
      <c r="V14" s="420"/>
      <c r="W14" s="420"/>
      <c r="X14" s="421"/>
      <c r="Y14" s="523"/>
      <c r="Z14" s="523"/>
      <c r="AA14" s="523"/>
      <c r="AB14" s="523"/>
      <c r="AC14" s="523"/>
      <c r="AD14" s="523"/>
      <c r="AE14" s="524"/>
      <c r="AF14" s="524"/>
      <c r="AG14" s="524"/>
      <c r="AH14" s="524"/>
      <c r="AI14" s="524"/>
      <c r="AJ14" s="524"/>
      <c r="AK14" s="429"/>
      <c r="AL14" s="430"/>
      <c r="AM14" s="430"/>
      <c r="AN14" s="430"/>
      <c r="AO14" s="430"/>
      <c r="AP14" s="526"/>
      <c r="AQ14" s="429"/>
      <c r="AR14" s="430"/>
      <c r="AS14" s="430"/>
      <c r="AT14" s="430"/>
      <c r="AU14" s="430"/>
      <c r="AV14" s="430"/>
      <c r="AW14" s="430"/>
      <c r="AX14" s="528"/>
      <c r="AZ14" s="471"/>
      <c r="BA14" s="472"/>
      <c r="BB14" s="472"/>
      <c r="BC14" s="472"/>
      <c r="BD14" s="472"/>
      <c r="BE14" s="473"/>
      <c r="BF14" s="495"/>
      <c r="BG14" s="495"/>
      <c r="BH14" s="495"/>
      <c r="BI14" s="495"/>
      <c r="BJ14" s="495"/>
      <c r="BK14" s="495"/>
      <c r="BL14" s="495"/>
      <c r="BM14" s="495"/>
      <c r="BN14" s="495"/>
      <c r="BO14" s="495"/>
      <c r="BP14" s="495"/>
      <c r="BQ14" s="495"/>
      <c r="BR14" s="495"/>
      <c r="BS14" s="495"/>
      <c r="BT14" s="496"/>
      <c r="BU14" s="502"/>
      <c r="BV14" s="408"/>
      <c r="BW14" s="408"/>
      <c r="BX14" s="408"/>
      <c r="BY14" s="454"/>
      <c r="BZ14" s="502"/>
      <c r="CA14" s="408"/>
      <c r="CB14" s="408"/>
      <c r="CC14" s="408"/>
      <c r="CD14" s="409"/>
    </row>
    <row r="15" spans="1:110" s="2" customFormat="1" ht="11.25" customHeight="1" thickTop="1" thickBot="1">
      <c r="A15" s="509"/>
      <c r="B15" s="510"/>
      <c r="C15" s="510"/>
      <c r="D15" s="510"/>
      <c r="E15" s="513"/>
      <c r="F15" s="514"/>
      <c r="G15" s="514"/>
      <c r="H15" s="514"/>
      <c r="I15" s="514"/>
      <c r="J15" s="514"/>
      <c r="K15" s="514"/>
      <c r="L15" s="516"/>
      <c r="M15" s="520"/>
      <c r="N15" s="520"/>
      <c r="O15" s="520"/>
      <c r="P15" s="520"/>
      <c r="Q15" s="520"/>
      <c r="R15" s="520"/>
      <c r="S15" s="520"/>
      <c r="T15" s="521"/>
      <c r="U15" s="419"/>
      <c r="V15" s="420"/>
      <c r="W15" s="420"/>
      <c r="X15" s="421"/>
      <c r="Y15" s="440"/>
      <c r="Z15" s="440"/>
      <c r="AA15" s="440"/>
      <c r="AB15" s="440"/>
      <c r="AC15" s="440"/>
      <c r="AD15" s="440"/>
      <c r="AE15" s="537"/>
      <c r="AF15" s="538"/>
      <c r="AG15" s="538"/>
      <c r="AH15" s="538"/>
      <c r="AI15" s="538"/>
      <c r="AJ15" s="539"/>
      <c r="AK15" s="440"/>
      <c r="AL15" s="440"/>
      <c r="AM15" s="440"/>
      <c r="AN15" s="440"/>
      <c r="AO15" s="440"/>
      <c r="AP15" s="440"/>
      <c r="AQ15" s="537"/>
      <c r="AR15" s="538"/>
      <c r="AS15" s="538"/>
      <c r="AT15" s="538"/>
      <c r="AU15" s="538"/>
      <c r="AV15" s="538"/>
      <c r="AW15" s="538"/>
      <c r="AX15" s="543"/>
      <c r="AZ15" s="471"/>
      <c r="BA15" s="472"/>
      <c r="BB15" s="472"/>
      <c r="BC15" s="472"/>
      <c r="BD15" s="472"/>
      <c r="BE15" s="473"/>
      <c r="BF15" s="495"/>
      <c r="BG15" s="495"/>
      <c r="BH15" s="495"/>
      <c r="BI15" s="495"/>
      <c r="BJ15" s="495"/>
      <c r="BK15" s="495"/>
      <c r="BL15" s="495"/>
      <c r="BM15" s="495"/>
      <c r="BN15" s="495"/>
      <c r="BO15" s="495"/>
      <c r="BP15" s="495"/>
      <c r="BQ15" s="495"/>
      <c r="BR15" s="495"/>
      <c r="BS15" s="495"/>
      <c r="BT15" s="496"/>
      <c r="BU15" s="502"/>
      <c r="BV15" s="408"/>
      <c r="BW15" s="408"/>
      <c r="BX15" s="408"/>
      <c r="BY15" s="454"/>
      <c r="BZ15" s="502"/>
      <c r="CA15" s="408"/>
      <c r="CB15" s="408"/>
      <c r="CC15" s="408"/>
      <c r="CD15" s="409"/>
    </row>
    <row r="16" spans="1:110" s="2" customFormat="1" ht="11.25" customHeight="1" thickBot="1">
      <c r="A16" s="509"/>
      <c r="B16" s="510"/>
      <c r="C16" s="510"/>
      <c r="D16" s="510"/>
      <c r="E16" s="513"/>
      <c r="F16" s="514"/>
      <c r="G16" s="514"/>
      <c r="H16" s="514"/>
      <c r="I16" s="514"/>
      <c r="J16" s="514"/>
      <c r="K16" s="514"/>
      <c r="L16" s="516"/>
      <c r="M16" s="520"/>
      <c r="N16" s="520"/>
      <c r="O16" s="520"/>
      <c r="P16" s="520"/>
      <c r="Q16" s="520"/>
      <c r="R16" s="520"/>
      <c r="S16" s="520"/>
      <c r="T16" s="521"/>
      <c r="U16" s="419"/>
      <c r="V16" s="420"/>
      <c r="W16" s="420"/>
      <c r="X16" s="421"/>
      <c r="Y16" s="441"/>
      <c r="Z16" s="441"/>
      <c r="AA16" s="441"/>
      <c r="AB16" s="441"/>
      <c r="AC16" s="441"/>
      <c r="AD16" s="441"/>
      <c r="AE16" s="540"/>
      <c r="AF16" s="541"/>
      <c r="AG16" s="541"/>
      <c r="AH16" s="541"/>
      <c r="AI16" s="541"/>
      <c r="AJ16" s="542"/>
      <c r="AK16" s="441"/>
      <c r="AL16" s="441"/>
      <c r="AM16" s="441"/>
      <c r="AN16" s="441"/>
      <c r="AO16" s="441"/>
      <c r="AP16" s="441"/>
      <c r="AQ16" s="540"/>
      <c r="AR16" s="541"/>
      <c r="AS16" s="541"/>
      <c r="AT16" s="541"/>
      <c r="AU16" s="541"/>
      <c r="AV16" s="541"/>
      <c r="AW16" s="541"/>
      <c r="AX16" s="544"/>
      <c r="AZ16" s="471"/>
      <c r="BA16" s="472"/>
      <c r="BB16" s="472"/>
      <c r="BC16" s="472"/>
      <c r="BD16" s="472"/>
      <c r="BE16" s="473"/>
      <c r="BF16" s="495"/>
      <c r="BG16" s="495"/>
      <c r="BH16" s="495"/>
      <c r="BI16" s="495"/>
      <c r="BJ16" s="495"/>
      <c r="BK16" s="495"/>
      <c r="BL16" s="495"/>
      <c r="BM16" s="495"/>
      <c r="BN16" s="495"/>
      <c r="BO16" s="495"/>
      <c r="BP16" s="495"/>
      <c r="BQ16" s="495"/>
      <c r="BR16" s="495"/>
      <c r="BS16" s="495"/>
      <c r="BT16" s="496"/>
      <c r="BU16" s="502"/>
      <c r="BV16" s="408"/>
      <c r="BW16" s="408"/>
      <c r="BX16" s="408"/>
      <c r="BY16" s="454"/>
      <c r="BZ16" s="502"/>
      <c r="CA16" s="408"/>
      <c r="CB16" s="408"/>
      <c r="CC16" s="408"/>
      <c r="CD16" s="409"/>
    </row>
    <row r="17" spans="1:160" s="2" customFormat="1" ht="12" customHeight="1" thickBot="1">
      <c r="A17" s="509"/>
      <c r="B17" s="510"/>
      <c r="C17" s="510"/>
      <c r="D17" s="510"/>
      <c r="E17" s="545" t="s">
        <v>53</v>
      </c>
      <c r="F17" s="546"/>
      <c r="G17" s="546"/>
      <c r="H17" s="546"/>
      <c r="I17" s="546"/>
      <c r="J17" s="546"/>
      <c r="K17" s="546"/>
      <c r="L17" s="516"/>
      <c r="M17" s="549" t="s">
        <v>54</v>
      </c>
      <c r="N17" s="550"/>
      <c r="O17" s="550"/>
      <c r="P17" s="550"/>
      <c r="Q17" s="550"/>
      <c r="R17" s="550"/>
      <c r="S17" s="550"/>
      <c r="T17" s="551"/>
      <c r="U17" s="419"/>
      <c r="V17" s="420"/>
      <c r="W17" s="420"/>
      <c r="X17" s="421"/>
      <c r="Y17" s="529"/>
      <c r="Z17" s="529"/>
      <c r="AA17" s="529"/>
      <c r="AB17" s="529"/>
      <c r="AC17" s="529"/>
      <c r="AD17" s="529"/>
      <c r="AE17" s="554"/>
      <c r="AF17" s="555"/>
      <c r="AG17" s="555"/>
      <c r="AH17" s="555"/>
      <c r="AI17" s="555"/>
      <c r="AJ17" s="556"/>
      <c r="AK17" s="529"/>
      <c r="AL17" s="529"/>
      <c r="AM17" s="529"/>
      <c r="AN17" s="529"/>
      <c r="AO17" s="529"/>
      <c r="AP17" s="529"/>
      <c r="AQ17" s="554"/>
      <c r="AR17" s="555"/>
      <c r="AS17" s="555"/>
      <c r="AT17" s="555"/>
      <c r="AU17" s="555"/>
      <c r="AV17" s="555"/>
      <c r="AW17" s="555"/>
      <c r="AX17" s="560"/>
      <c r="AZ17" s="471"/>
      <c r="BA17" s="472"/>
      <c r="BB17" s="472"/>
      <c r="BC17" s="472"/>
      <c r="BD17" s="472"/>
      <c r="BE17" s="473"/>
      <c r="BF17" s="495"/>
      <c r="BG17" s="495"/>
      <c r="BH17" s="495"/>
      <c r="BI17" s="495"/>
      <c r="BJ17" s="495"/>
      <c r="BK17" s="495"/>
      <c r="BL17" s="495"/>
      <c r="BM17" s="495"/>
      <c r="BN17" s="495"/>
      <c r="BO17" s="495"/>
      <c r="BP17" s="495"/>
      <c r="BQ17" s="495"/>
      <c r="BR17" s="495"/>
      <c r="BS17" s="495"/>
      <c r="BT17" s="496"/>
      <c r="BU17" s="502"/>
      <c r="BV17" s="408"/>
      <c r="BW17" s="408"/>
      <c r="BX17" s="408"/>
      <c r="BY17" s="454"/>
      <c r="BZ17" s="502"/>
      <c r="CA17" s="408"/>
      <c r="CB17" s="408"/>
      <c r="CC17" s="408"/>
      <c r="CD17" s="409"/>
    </row>
    <row r="18" spans="1:160" ht="12" customHeight="1" thickBot="1">
      <c r="A18" s="444"/>
      <c r="B18" s="445"/>
      <c r="C18" s="445"/>
      <c r="D18" s="445"/>
      <c r="E18" s="547"/>
      <c r="F18" s="548"/>
      <c r="G18" s="548"/>
      <c r="H18" s="548"/>
      <c r="I18" s="548"/>
      <c r="J18" s="548"/>
      <c r="K18" s="548"/>
      <c r="L18" s="517"/>
      <c r="M18" s="552"/>
      <c r="N18" s="552"/>
      <c r="O18" s="552"/>
      <c r="P18" s="552"/>
      <c r="Q18" s="552"/>
      <c r="R18" s="552"/>
      <c r="S18" s="552"/>
      <c r="T18" s="553"/>
      <c r="U18" s="422"/>
      <c r="V18" s="423"/>
      <c r="W18" s="423"/>
      <c r="X18" s="424"/>
      <c r="Y18" s="530"/>
      <c r="Z18" s="530"/>
      <c r="AA18" s="530"/>
      <c r="AB18" s="530"/>
      <c r="AC18" s="530"/>
      <c r="AD18" s="530"/>
      <c r="AE18" s="557"/>
      <c r="AF18" s="558"/>
      <c r="AG18" s="558"/>
      <c r="AH18" s="558"/>
      <c r="AI18" s="558"/>
      <c r="AJ18" s="559"/>
      <c r="AK18" s="530"/>
      <c r="AL18" s="530"/>
      <c r="AM18" s="530"/>
      <c r="AN18" s="530"/>
      <c r="AO18" s="530"/>
      <c r="AP18" s="530"/>
      <c r="AQ18" s="557"/>
      <c r="AR18" s="558"/>
      <c r="AS18" s="558"/>
      <c r="AT18" s="558"/>
      <c r="AU18" s="558"/>
      <c r="AV18" s="558"/>
      <c r="AW18" s="558"/>
      <c r="AX18" s="561"/>
      <c r="AZ18" s="471"/>
      <c r="BA18" s="472"/>
      <c r="BB18" s="472"/>
      <c r="BC18" s="472"/>
      <c r="BD18" s="472"/>
      <c r="BE18" s="473"/>
      <c r="BF18" s="497"/>
      <c r="BG18" s="497"/>
      <c r="BH18" s="497"/>
      <c r="BI18" s="497"/>
      <c r="BJ18" s="497"/>
      <c r="BK18" s="497"/>
      <c r="BL18" s="497"/>
      <c r="BM18" s="497"/>
      <c r="BN18" s="497"/>
      <c r="BO18" s="497"/>
      <c r="BP18" s="497"/>
      <c r="BQ18" s="497"/>
      <c r="BR18" s="497"/>
      <c r="BS18" s="497"/>
      <c r="BT18" s="498"/>
      <c r="BU18" s="503"/>
      <c r="BV18" s="411"/>
      <c r="BW18" s="411"/>
      <c r="BX18" s="411"/>
      <c r="BY18" s="455"/>
      <c r="BZ18" s="503"/>
      <c r="CA18" s="411"/>
      <c r="CB18" s="411"/>
      <c r="CC18" s="411"/>
      <c r="CD18" s="412"/>
      <c r="CJ18" s="2"/>
    </row>
    <row r="19" spans="1:160" ht="3.75" customHeight="1" thickBo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J19" s="2"/>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row>
    <row r="20" spans="1:160" ht="21.75" customHeight="1">
      <c r="A20" s="584" t="s">
        <v>21</v>
      </c>
      <c r="B20" s="585"/>
      <c r="C20" s="585"/>
      <c r="D20" s="586"/>
      <c r="E20" s="564" t="s">
        <v>22</v>
      </c>
      <c r="F20" s="565"/>
      <c r="G20" s="565"/>
      <c r="H20" s="565"/>
      <c r="I20" s="566"/>
      <c r="J20" s="564" t="s">
        <v>23</v>
      </c>
      <c r="K20" s="565"/>
      <c r="L20" s="565"/>
      <c r="M20" s="565"/>
      <c r="N20" s="565"/>
      <c r="O20" s="566"/>
      <c r="P20" s="591" t="s">
        <v>24</v>
      </c>
      <c r="Q20" s="565"/>
      <c r="R20" s="565"/>
      <c r="S20" s="565"/>
      <c r="T20" s="566"/>
      <c r="U20" s="564" t="s">
        <v>25</v>
      </c>
      <c r="V20" s="565"/>
      <c r="W20" s="565"/>
      <c r="X20" s="565"/>
      <c r="Y20" s="564" t="s">
        <v>26</v>
      </c>
      <c r="Z20" s="565"/>
      <c r="AA20" s="565"/>
      <c r="AB20" s="565"/>
      <c r="AC20" s="565"/>
      <c r="AD20" s="565"/>
      <c r="AE20" s="565"/>
      <c r="AF20" s="565"/>
      <c r="AG20" s="565"/>
      <c r="AH20" s="565"/>
      <c r="AI20" s="565"/>
      <c r="AJ20" s="565"/>
      <c r="AK20" s="565"/>
      <c r="AL20" s="565"/>
      <c r="AM20" s="565"/>
      <c r="AN20" s="565"/>
      <c r="AO20" s="565"/>
      <c r="AP20" s="566"/>
      <c r="AQ20" s="562" t="s">
        <v>27</v>
      </c>
      <c r="AR20" s="563"/>
      <c r="AS20" s="563"/>
      <c r="AT20" s="563"/>
      <c r="AU20" s="563"/>
      <c r="AV20" s="563"/>
      <c r="AW20" s="563"/>
      <c r="AX20" s="563"/>
      <c r="AY20" s="564" t="s">
        <v>28</v>
      </c>
      <c r="AZ20" s="565"/>
      <c r="BA20" s="565"/>
      <c r="BB20" s="565"/>
      <c r="BC20" s="565"/>
      <c r="BD20" s="565"/>
      <c r="BE20" s="565"/>
      <c r="BF20" s="565"/>
      <c r="BG20" s="566"/>
      <c r="BH20" s="565" t="s">
        <v>29</v>
      </c>
      <c r="BI20" s="565"/>
      <c r="BJ20" s="565"/>
      <c r="BK20" s="565"/>
      <c r="BL20" s="565"/>
      <c r="BM20" s="565"/>
      <c r="BN20" s="565"/>
      <c r="BO20" s="566"/>
      <c r="BP20" s="574" t="s">
        <v>30</v>
      </c>
      <c r="BQ20" s="575"/>
      <c r="BR20" s="575"/>
      <c r="BS20" s="575"/>
      <c r="BT20" s="575"/>
      <c r="BU20" s="575"/>
      <c r="BV20" s="575"/>
      <c r="BW20" s="575"/>
      <c r="BX20" s="575"/>
      <c r="BY20" s="575"/>
      <c r="BZ20" s="575"/>
      <c r="CA20" s="575"/>
      <c r="CB20" s="575"/>
      <c r="CC20" s="575"/>
      <c r="CD20" s="576"/>
      <c r="CE20" s="8"/>
      <c r="CF20" s="8"/>
      <c r="CJ20" s="2"/>
    </row>
    <row r="21" spans="1:160" ht="24" customHeight="1">
      <c r="A21" s="587"/>
      <c r="B21" s="588"/>
      <c r="C21" s="588"/>
      <c r="D21" s="589"/>
      <c r="E21" s="590"/>
      <c r="F21" s="582"/>
      <c r="G21" s="582"/>
      <c r="H21" s="582"/>
      <c r="I21" s="583"/>
      <c r="J21" s="590"/>
      <c r="K21" s="582"/>
      <c r="L21" s="580" t="s">
        <v>31</v>
      </c>
      <c r="M21" s="581"/>
      <c r="N21" s="582" t="s">
        <v>31</v>
      </c>
      <c r="O21" s="583"/>
      <c r="P21" s="567"/>
      <c r="Q21" s="568"/>
      <c r="R21" s="568"/>
      <c r="S21" s="568"/>
      <c r="T21" s="569"/>
      <c r="U21" s="567"/>
      <c r="V21" s="568"/>
      <c r="W21" s="568"/>
      <c r="X21" s="568"/>
      <c r="Y21" s="567"/>
      <c r="Z21" s="568"/>
      <c r="AA21" s="568"/>
      <c r="AB21" s="568"/>
      <c r="AC21" s="568"/>
      <c r="AD21" s="568"/>
      <c r="AE21" s="568"/>
      <c r="AF21" s="568"/>
      <c r="AG21" s="568"/>
      <c r="AH21" s="568"/>
      <c r="AI21" s="568"/>
      <c r="AJ21" s="568"/>
      <c r="AK21" s="568"/>
      <c r="AL21" s="568"/>
      <c r="AM21" s="568"/>
      <c r="AN21" s="568"/>
      <c r="AO21" s="568"/>
      <c r="AP21" s="569"/>
      <c r="AQ21" s="9"/>
      <c r="AR21" s="10"/>
      <c r="AS21" s="10"/>
      <c r="AT21" s="10"/>
      <c r="AU21" s="10"/>
      <c r="AV21" s="10"/>
      <c r="AW21" s="10"/>
      <c r="AX21" s="55"/>
      <c r="AY21" s="567"/>
      <c r="AZ21" s="568"/>
      <c r="BA21" s="568"/>
      <c r="BB21" s="568"/>
      <c r="BC21" s="568"/>
      <c r="BD21" s="568"/>
      <c r="BE21" s="568"/>
      <c r="BF21" s="568"/>
      <c r="BG21" s="569"/>
      <c r="BH21" s="573"/>
      <c r="BI21" s="573"/>
      <c r="BJ21" s="573"/>
      <c r="BK21" s="573"/>
      <c r="BL21" s="573"/>
      <c r="BM21" s="573"/>
      <c r="BN21" s="573"/>
      <c r="BO21" s="569"/>
      <c r="BP21" s="577"/>
      <c r="BQ21" s="578"/>
      <c r="BR21" s="578"/>
      <c r="BS21" s="578"/>
      <c r="BT21" s="578"/>
      <c r="BU21" s="578"/>
      <c r="BV21" s="578"/>
      <c r="BW21" s="578"/>
      <c r="BX21" s="578"/>
      <c r="BY21" s="578"/>
      <c r="BZ21" s="578"/>
      <c r="CA21" s="578"/>
      <c r="CB21" s="578"/>
      <c r="CC21" s="578"/>
      <c r="CD21" s="579"/>
      <c r="CE21" s="8"/>
      <c r="CF21" s="8"/>
      <c r="CJ21" s="2"/>
    </row>
    <row r="22" spans="1:160" ht="33" customHeight="1" thickBot="1">
      <c r="A22" s="592">
        <f>E13</f>
        <v>45294</v>
      </c>
      <c r="B22" s="593"/>
      <c r="C22" s="593"/>
      <c r="D22" s="59" t="s">
        <v>55</v>
      </c>
      <c r="E22" s="570" t="s">
        <v>32</v>
      </c>
      <c r="F22" s="571"/>
      <c r="G22" s="571"/>
      <c r="H22" s="571"/>
      <c r="I22" s="571"/>
      <c r="J22" s="11" t="s">
        <v>33</v>
      </c>
      <c r="K22" s="69" t="s">
        <v>34</v>
      </c>
      <c r="L22" s="81" t="s">
        <v>35</v>
      </c>
      <c r="M22" s="82" t="s">
        <v>36</v>
      </c>
      <c r="N22" s="75" t="s">
        <v>35</v>
      </c>
      <c r="O22" s="11" t="s">
        <v>36</v>
      </c>
      <c r="P22" s="570"/>
      <c r="Q22" s="571"/>
      <c r="R22" s="571"/>
      <c r="S22" s="571"/>
      <c r="T22" s="572"/>
      <c r="U22" s="570"/>
      <c r="V22" s="571"/>
      <c r="W22" s="571"/>
      <c r="X22" s="571"/>
      <c r="Y22" s="570"/>
      <c r="Z22" s="571"/>
      <c r="AA22" s="571"/>
      <c r="AB22" s="571"/>
      <c r="AC22" s="571"/>
      <c r="AD22" s="571"/>
      <c r="AE22" s="571"/>
      <c r="AF22" s="571"/>
      <c r="AG22" s="571"/>
      <c r="AH22" s="571"/>
      <c r="AI22" s="571"/>
      <c r="AJ22" s="571"/>
      <c r="AK22" s="571"/>
      <c r="AL22" s="571"/>
      <c r="AM22" s="571"/>
      <c r="AN22" s="571"/>
      <c r="AO22" s="571"/>
      <c r="AP22" s="572"/>
      <c r="AQ22" s="12" t="s">
        <v>37</v>
      </c>
      <c r="AR22" s="12" t="s">
        <v>38</v>
      </c>
      <c r="AS22" s="12" t="s">
        <v>39</v>
      </c>
      <c r="AT22" s="12" t="s">
        <v>40</v>
      </c>
      <c r="AU22" s="12" t="s">
        <v>41</v>
      </c>
      <c r="AV22" s="12" t="s">
        <v>42</v>
      </c>
      <c r="AW22" s="12" t="s">
        <v>43</v>
      </c>
      <c r="AX22" s="12" t="s">
        <v>44</v>
      </c>
      <c r="AY22" s="570"/>
      <c r="AZ22" s="571"/>
      <c r="BA22" s="571"/>
      <c r="BB22" s="571"/>
      <c r="BC22" s="571"/>
      <c r="BD22" s="571"/>
      <c r="BE22" s="571"/>
      <c r="BF22" s="571"/>
      <c r="BG22" s="572"/>
      <c r="BH22" s="573"/>
      <c r="BI22" s="573"/>
      <c r="BJ22" s="573"/>
      <c r="BK22" s="573"/>
      <c r="BL22" s="573"/>
      <c r="BM22" s="573"/>
      <c r="BN22" s="573"/>
      <c r="BO22" s="569"/>
      <c r="BP22" s="577"/>
      <c r="BQ22" s="578"/>
      <c r="BR22" s="578"/>
      <c r="BS22" s="578"/>
      <c r="BT22" s="578"/>
      <c r="BU22" s="578"/>
      <c r="BV22" s="578"/>
      <c r="BW22" s="578"/>
      <c r="BX22" s="578"/>
      <c r="BY22" s="578"/>
      <c r="BZ22" s="578"/>
      <c r="CA22" s="578"/>
      <c r="CB22" s="578"/>
      <c r="CC22" s="578"/>
      <c r="CD22" s="579"/>
      <c r="CE22" s="8"/>
      <c r="CF22" s="8"/>
      <c r="CJ22" s="2"/>
    </row>
    <row r="23" spans="1:160" ht="28.9" customHeight="1">
      <c r="A23" s="613">
        <f>E13-WEEKDAY(E13,2)+1</f>
        <v>45292</v>
      </c>
      <c r="B23" s="614"/>
      <c r="C23" s="614"/>
      <c r="D23" s="619" t="s">
        <v>56</v>
      </c>
      <c r="E23" s="622"/>
      <c r="F23" s="623"/>
      <c r="G23" s="56" t="s">
        <v>45</v>
      </c>
      <c r="H23" s="624"/>
      <c r="I23" s="625"/>
      <c r="J23" s="95"/>
      <c r="K23" s="70"/>
      <c r="L23" s="83"/>
      <c r="M23" s="84"/>
      <c r="N23" s="76"/>
      <c r="O23" s="65"/>
      <c r="P23" s="626"/>
      <c r="Q23" s="627"/>
      <c r="R23" s="627"/>
      <c r="S23" s="627"/>
      <c r="T23" s="628"/>
      <c r="U23" s="629"/>
      <c r="V23" s="630"/>
      <c r="W23" s="630"/>
      <c r="X23" s="20" t="s">
        <v>46</v>
      </c>
      <c r="Y23" s="638"/>
      <c r="Z23" s="639"/>
      <c r="AA23" s="639"/>
      <c r="AB23" s="639"/>
      <c r="AC23" s="639"/>
      <c r="AD23" s="639"/>
      <c r="AE23" s="639"/>
      <c r="AF23" s="639"/>
      <c r="AG23" s="639"/>
      <c r="AH23" s="639"/>
      <c r="AI23" s="639"/>
      <c r="AJ23" s="639"/>
      <c r="AK23" s="639"/>
      <c r="AL23" s="639"/>
      <c r="AM23" s="639"/>
      <c r="AN23" s="639"/>
      <c r="AO23" s="639"/>
      <c r="AP23" s="640"/>
      <c r="AQ23" s="21" t="s">
        <v>47</v>
      </c>
      <c r="AR23" s="22" t="s">
        <v>47</v>
      </c>
      <c r="AS23" s="22" t="s">
        <v>47</v>
      </c>
      <c r="AT23" s="22" t="s">
        <v>47</v>
      </c>
      <c r="AU23" s="22" t="s">
        <v>47</v>
      </c>
      <c r="AV23" s="22" t="s">
        <v>47</v>
      </c>
      <c r="AW23" s="22" t="s">
        <v>47</v>
      </c>
      <c r="AX23" s="23" t="s">
        <v>47</v>
      </c>
      <c r="AY23" s="626"/>
      <c r="AZ23" s="627"/>
      <c r="BA23" s="627"/>
      <c r="BB23" s="627"/>
      <c r="BC23" s="627"/>
      <c r="BD23" s="627"/>
      <c r="BE23" s="627"/>
      <c r="BF23" s="627"/>
      <c r="BG23" s="628"/>
      <c r="BH23" s="626"/>
      <c r="BI23" s="627"/>
      <c r="BJ23" s="627"/>
      <c r="BK23" s="627"/>
      <c r="BL23" s="627"/>
      <c r="BM23" s="627"/>
      <c r="BN23" s="627"/>
      <c r="BO23" s="628"/>
      <c r="BP23" s="594"/>
      <c r="BQ23" s="595"/>
      <c r="BR23" s="595"/>
      <c r="BS23" s="595"/>
      <c r="BT23" s="595"/>
      <c r="BU23" s="595"/>
      <c r="BV23" s="595"/>
      <c r="BW23" s="595"/>
      <c r="BX23" s="595"/>
      <c r="BY23" s="595"/>
      <c r="BZ23" s="595"/>
      <c r="CA23" s="595"/>
      <c r="CB23" s="595"/>
      <c r="CC23" s="595"/>
      <c r="CD23" s="596"/>
      <c r="CE23" s="13"/>
      <c r="CF23" s="13">
        <f>COUNTA(K23:O23)</f>
        <v>0</v>
      </c>
      <c r="CJ23" s="2"/>
    </row>
    <row r="24" spans="1:160" ht="28.9" customHeight="1">
      <c r="A24" s="615"/>
      <c r="B24" s="616"/>
      <c r="C24" s="616"/>
      <c r="D24" s="620"/>
      <c r="E24" s="603"/>
      <c r="F24" s="604"/>
      <c r="G24" s="24" t="s">
        <v>45</v>
      </c>
      <c r="H24" s="605"/>
      <c r="I24" s="606"/>
      <c r="J24" s="93"/>
      <c r="K24" s="70"/>
      <c r="L24" s="83"/>
      <c r="M24" s="84"/>
      <c r="N24" s="76"/>
      <c r="O24" s="65"/>
      <c r="P24" s="607"/>
      <c r="Q24" s="607"/>
      <c r="R24" s="607"/>
      <c r="S24" s="607"/>
      <c r="T24" s="607"/>
      <c r="U24" s="608"/>
      <c r="V24" s="609"/>
      <c r="W24" s="609"/>
      <c r="X24" s="25" t="s">
        <v>46</v>
      </c>
      <c r="Y24" s="610"/>
      <c r="Z24" s="611"/>
      <c r="AA24" s="611"/>
      <c r="AB24" s="611"/>
      <c r="AC24" s="611"/>
      <c r="AD24" s="611"/>
      <c r="AE24" s="611"/>
      <c r="AF24" s="611"/>
      <c r="AG24" s="611"/>
      <c r="AH24" s="611"/>
      <c r="AI24" s="611"/>
      <c r="AJ24" s="611"/>
      <c r="AK24" s="611"/>
      <c r="AL24" s="611"/>
      <c r="AM24" s="611"/>
      <c r="AN24" s="611"/>
      <c r="AO24" s="611"/>
      <c r="AP24" s="612"/>
      <c r="AQ24" s="26" t="s">
        <v>47</v>
      </c>
      <c r="AR24" s="27" t="s">
        <v>47</v>
      </c>
      <c r="AS24" s="27" t="s">
        <v>47</v>
      </c>
      <c r="AT24" s="27" t="s">
        <v>47</v>
      </c>
      <c r="AU24" s="27" t="s">
        <v>47</v>
      </c>
      <c r="AV24" s="27" t="s">
        <v>47</v>
      </c>
      <c r="AW24" s="27" t="s">
        <v>47</v>
      </c>
      <c r="AX24" s="28" t="s">
        <v>47</v>
      </c>
      <c r="AY24" s="607"/>
      <c r="AZ24" s="607"/>
      <c r="BA24" s="607"/>
      <c r="BB24" s="607"/>
      <c r="BC24" s="607"/>
      <c r="BD24" s="607"/>
      <c r="BE24" s="607"/>
      <c r="BF24" s="607"/>
      <c r="BG24" s="607"/>
      <c r="BH24" s="607"/>
      <c r="BI24" s="607"/>
      <c r="BJ24" s="607"/>
      <c r="BK24" s="607"/>
      <c r="BL24" s="607"/>
      <c r="BM24" s="607"/>
      <c r="BN24" s="607"/>
      <c r="BO24" s="607"/>
      <c r="BP24" s="597"/>
      <c r="BQ24" s="598"/>
      <c r="BR24" s="598"/>
      <c r="BS24" s="598"/>
      <c r="BT24" s="598"/>
      <c r="BU24" s="598"/>
      <c r="BV24" s="598"/>
      <c r="BW24" s="598"/>
      <c r="BX24" s="598"/>
      <c r="BY24" s="598"/>
      <c r="BZ24" s="598"/>
      <c r="CA24" s="598"/>
      <c r="CB24" s="598"/>
      <c r="CC24" s="598"/>
      <c r="CD24" s="599"/>
      <c r="CE24" s="14"/>
      <c r="CF24" s="13">
        <f t="shared" ref="CF24:CF50" si="0">COUNTA(K24:O24)</f>
        <v>0</v>
      </c>
      <c r="CJ24" s="2"/>
    </row>
    <row r="25" spans="1:160" ht="28.9" customHeight="1">
      <c r="A25" s="615"/>
      <c r="B25" s="616"/>
      <c r="C25" s="616"/>
      <c r="D25" s="620"/>
      <c r="E25" s="603"/>
      <c r="F25" s="604"/>
      <c r="G25" s="24" t="s">
        <v>45</v>
      </c>
      <c r="H25" s="605"/>
      <c r="I25" s="606"/>
      <c r="J25" s="93"/>
      <c r="K25" s="70"/>
      <c r="L25" s="83"/>
      <c r="M25" s="84"/>
      <c r="N25" s="76"/>
      <c r="O25" s="65"/>
      <c r="P25" s="607"/>
      <c r="Q25" s="607"/>
      <c r="R25" s="607"/>
      <c r="S25" s="607"/>
      <c r="T25" s="607"/>
      <c r="U25" s="608"/>
      <c r="V25" s="609"/>
      <c r="W25" s="609"/>
      <c r="X25" s="25" t="s">
        <v>46</v>
      </c>
      <c r="Y25" s="610"/>
      <c r="Z25" s="611"/>
      <c r="AA25" s="611"/>
      <c r="AB25" s="611"/>
      <c r="AC25" s="611"/>
      <c r="AD25" s="611"/>
      <c r="AE25" s="611"/>
      <c r="AF25" s="611"/>
      <c r="AG25" s="611"/>
      <c r="AH25" s="611"/>
      <c r="AI25" s="611"/>
      <c r="AJ25" s="611"/>
      <c r="AK25" s="611"/>
      <c r="AL25" s="611"/>
      <c r="AM25" s="611"/>
      <c r="AN25" s="611"/>
      <c r="AO25" s="611"/>
      <c r="AP25" s="612"/>
      <c r="AQ25" s="26" t="s">
        <v>47</v>
      </c>
      <c r="AR25" s="27" t="s">
        <v>47</v>
      </c>
      <c r="AS25" s="27" t="s">
        <v>47</v>
      </c>
      <c r="AT25" s="27" t="s">
        <v>47</v>
      </c>
      <c r="AU25" s="27" t="s">
        <v>47</v>
      </c>
      <c r="AV25" s="27" t="s">
        <v>47</v>
      </c>
      <c r="AW25" s="27" t="s">
        <v>47</v>
      </c>
      <c r="AX25" s="28" t="s">
        <v>47</v>
      </c>
      <c r="AY25" s="607"/>
      <c r="AZ25" s="607"/>
      <c r="BA25" s="607"/>
      <c r="BB25" s="607"/>
      <c r="BC25" s="607"/>
      <c r="BD25" s="607"/>
      <c r="BE25" s="607"/>
      <c r="BF25" s="607"/>
      <c r="BG25" s="607"/>
      <c r="BH25" s="607"/>
      <c r="BI25" s="607"/>
      <c r="BJ25" s="607"/>
      <c r="BK25" s="607"/>
      <c r="BL25" s="607"/>
      <c r="BM25" s="607"/>
      <c r="BN25" s="607"/>
      <c r="BO25" s="607"/>
      <c r="BP25" s="597"/>
      <c r="BQ25" s="598"/>
      <c r="BR25" s="598"/>
      <c r="BS25" s="598"/>
      <c r="BT25" s="598"/>
      <c r="BU25" s="598"/>
      <c r="BV25" s="598"/>
      <c r="BW25" s="598"/>
      <c r="BX25" s="598"/>
      <c r="BY25" s="598"/>
      <c r="BZ25" s="598"/>
      <c r="CA25" s="598"/>
      <c r="CB25" s="598"/>
      <c r="CC25" s="598"/>
      <c r="CD25" s="599"/>
      <c r="CE25" s="14"/>
      <c r="CF25" s="13">
        <f t="shared" si="0"/>
        <v>0</v>
      </c>
      <c r="CI25" s="367"/>
      <c r="CJ25" s="367"/>
      <c r="CK25" s="367"/>
    </row>
    <row r="26" spans="1:160" ht="28.9" customHeight="1" thickBot="1">
      <c r="A26" s="617"/>
      <c r="B26" s="618"/>
      <c r="C26" s="618"/>
      <c r="D26" s="621"/>
      <c r="E26" s="631"/>
      <c r="F26" s="632"/>
      <c r="G26" s="29" t="s">
        <v>45</v>
      </c>
      <c r="H26" s="633"/>
      <c r="I26" s="634"/>
      <c r="J26" s="94"/>
      <c r="K26" s="71"/>
      <c r="L26" s="85"/>
      <c r="M26" s="86"/>
      <c r="N26" s="77"/>
      <c r="O26" s="66"/>
      <c r="P26" s="635"/>
      <c r="Q26" s="635"/>
      <c r="R26" s="635"/>
      <c r="S26" s="635"/>
      <c r="T26" s="635"/>
      <c r="U26" s="636"/>
      <c r="V26" s="637"/>
      <c r="W26" s="637"/>
      <c r="X26" s="30" t="s">
        <v>46</v>
      </c>
      <c r="Y26" s="641"/>
      <c r="Z26" s="642"/>
      <c r="AA26" s="642"/>
      <c r="AB26" s="642"/>
      <c r="AC26" s="642"/>
      <c r="AD26" s="642"/>
      <c r="AE26" s="642"/>
      <c r="AF26" s="642"/>
      <c r="AG26" s="642"/>
      <c r="AH26" s="642"/>
      <c r="AI26" s="642"/>
      <c r="AJ26" s="642"/>
      <c r="AK26" s="642"/>
      <c r="AL26" s="642"/>
      <c r="AM26" s="642"/>
      <c r="AN26" s="642"/>
      <c r="AO26" s="642"/>
      <c r="AP26" s="643"/>
      <c r="AQ26" s="31"/>
      <c r="AR26" s="32"/>
      <c r="AS26" s="32"/>
      <c r="AT26" s="32"/>
      <c r="AU26" s="32" t="s">
        <v>47</v>
      </c>
      <c r="AV26" s="32" t="s">
        <v>47</v>
      </c>
      <c r="AW26" s="32"/>
      <c r="AX26" s="33"/>
      <c r="AY26" s="644"/>
      <c r="AZ26" s="644"/>
      <c r="BA26" s="644"/>
      <c r="BB26" s="644"/>
      <c r="BC26" s="644"/>
      <c r="BD26" s="644"/>
      <c r="BE26" s="644"/>
      <c r="BF26" s="644"/>
      <c r="BG26" s="644"/>
      <c r="BH26" s="644"/>
      <c r="BI26" s="644"/>
      <c r="BJ26" s="644"/>
      <c r="BK26" s="644"/>
      <c r="BL26" s="644"/>
      <c r="BM26" s="644"/>
      <c r="BN26" s="644"/>
      <c r="BO26" s="644"/>
      <c r="BP26" s="600"/>
      <c r="BQ26" s="601"/>
      <c r="BR26" s="601"/>
      <c r="BS26" s="601"/>
      <c r="BT26" s="601"/>
      <c r="BU26" s="601"/>
      <c r="BV26" s="601"/>
      <c r="BW26" s="601"/>
      <c r="BX26" s="601"/>
      <c r="BY26" s="601"/>
      <c r="BZ26" s="601"/>
      <c r="CA26" s="601"/>
      <c r="CB26" s="601"/>
      <c r="CC26" s="601"/>
      <c r="CD26" s="602"/>
      <c r="CE26" s="13"/>
      <c r="CF26" s="13">
        <f t="shared" si="0"/>
        <v>0</v>
      </c>
      <c r="CI26" s="367"/>
      <c r="CJ26" s="367"/>
      <c r="CK26" s="367"/>
    </row>
    <row r="27" spans="1:160" ht="28.9" customHeight="1">
      <c r="A27" s="613">
        <f>A23+1</f>
        <v>45293</v>
      </c>
      <c r="B27" s="614"/>
      <c r="C27" s="614"/>
      <c r="D27" s="619" t="s">
        <v>57</v>
      </c>
      <c r="E27" s="645"/>
      <c r="F27" s="646"/>
      <c r="G27" s="34" t="s">
        <v>45</v>
      </c>
      <c r="H27" s="647"/>
      <c r="I27" s="648"/>
      <c r="J27" s="95"/>
      <c r="K27" s="72"/>
      <c r="L27" s="87"/>
      <c r="M27" s="88"/>
      <c r="N27" s="78"/>
      <c r="O27" s="64"/>
      <c r="P27" s="649"/>
      <c r="Q27" s="649"/>
      <c r="R27" s="649"/>
      <c r="S27" s="649"/>
      <c r="T27" s="649"/>
      <c r="U27" s="650"/>
      <c r="V27" s="651"/>
      <c r="W27" s="651"/>
      <c r="X27" s="35" t="s">
        <v>46</v>
      </c>
      <c r="Y27" s="638"/>
      <c r="Z27" s="639"/>
      <c r="AA27" s="639"/>
      <c r="AB27" s="639"/>
      <c r="AC27" s="639"/>
      <c r="AD27" s="639"/>
      <c r="AE27" s="639"/>
      <c r="AF27" s="639"/>
      <c r="AG27" s="639"/>
      <c r="AH27" s="639"/>
      <c r="AI27" s="639"/>
      <c r="AJ27" s="639"/>
      <c r="AK27" s="639"/>
      <c r="AL27" s="639"/>
      <c r="AM27" s="639"/>
      <c r="AN27" s="639"/>
      <c r="AO27" s="639"/>
      <c r="AP27" s="640"/>
      <c r="AQ27" s="21"/>
      <c r="AR27" s="22"/>
      <c r="AS27" s="22"/>
      <c r="AT27" s="22"/>
      <c r="AU27" s="22"/>
      <c r="AV27" s="22"/>
      <c r="AW27" s="22"/>
      <c r="AX27" s="23"/>
      <c r="AY27" s="649"/>
      <c r="AZ27" s="649"/>
      <c r="BA27" s="649"/>
      <c r="BB27" s="649"/>
      <c r="BC27" s="649"/>
      <c r="BD27" s="649"/>
      <c r="BE27" s="649"/>
      <c r="BF27" s="649"/>
      <c r="BG27" s="649"/>
      <c r="BH27" s="649"/>
      <c r="BI27" s="649"/>
      <c r="BJ27" s="649"/>
      <c r="BK27" s="649"/>
      <c r="BL27" s="649"/>
      <c r="BM27" s="649"/>
      <c r="BN27" s="649"/>
      <c r="BO27" s="649"/>
      <c r="BP27" s="594"/>
      <c r="BQ27" s="595"/>
      <c r="BR27" s="595"/>
      <c r="BS27" s="595"/>
      <c r="BT27" s="595"/>
      <c r="BU27" s="595"/>
      <c r="BV27" s="595"/>
      <c r="BW27" s="595"/>
      <c r="BX27" s="595"/>
      <c r="BY27" s="595"/>
      <c r="BZ27" s="595"/>
      <c r="CA27" s="595"/>
      <c r="CB27" s="595"/>
      <c r="CC27" s="595"/>
      <c r="CD27" s="596"/>
      <c r="CE27" s="8"/>
      <c r="CF27" s="13">
        <f t="shared" si="0"/>
        <v>0</v>
      </c>
      <c r="CI27" s="367"/>
      <c r="CJ27" s="367"/>
      <c r="CK27" s="367"/>
    </row>
    <row r="28" spans="1:160" ht="28.9" customHeight="1">
      <c r="A28" s="615"/>
      <c r="B28" s="616"/>
      <c r="C28" s="616"/>
      <c r="D28" s="620"/>
      <c r="E28" s="603"/>
      <c r="F28" s="604"/>
      <c r="G28" s="24" t="s">
        <v>45</v>
      </c>
      <c r="H28" s="605"/>
      <c r="I28" s="606"/>
      <c r="J28" s="93"/>
      <c r="K28" s="70"/>
      <c r="L28" s="83"/>
      <c r="M28" s="84"/>
      <c r="N28" s="76"/>
      <c r="O28" s="65"/>
      <c r="P28" s="607"/>
      <c r="Q28" s="607"/>
      <c r="R28" s="607"/>
      <c r="S28" s="607"/>
      <c r="T28" s="607"/>
      <c r="U28" s="608"/>
      <c r="V28" s="609"/>
      <c r="W28" s="609"/>
      <c r="X28" s="25" t="s">
        <v>46</v>
      </c>
      <c r="Y28" s="610"/>
      <c r="Z28" s="611"/>
      <c r="AA28" s="611"/>
      <c r="AB28" s="611"/>
      <c r="AC28" s="611"/>
      <c r="AD28" s="611"/>
      <c r="AE28" s="611"/>
      <c r="AF28" s="611"/>
      <c r="AG28" s="611"/>
      <c r="AH28" s="611"/>
      <c r="AI28" s="611"/>
      <c r="AJ28" s="611"/>
      <c r="AK28" s="611"/>
      <c r="AL28" s="611"/>
      <c r="AM28" s="611"/>
      <c r="AN28" s="611"/>
      <c r="AO28" s="611"/>
      <c r="AP28" s="612"/>
      <c r="AQ28" s="26"/>
      <c r="AR28" s="27"/>
      <c r="AS28" s="27"/>
      <c r="AT28" s="27"/>
      <c r="AU28" s="27"/>
      <c r="AV28" s="27"/>
      <c r="AW28" s="27"/>
      <c r="AX28" s="28" t="s">
        <v>47</v>
      </c>
      <c r="AY28" s="607"/>
      <c r="AZ28" s="607"/>
      <c r="BA28" s="607"/>
      <c r="BB28" s="607"/>
      <c r="BC28" s="607"/>
      <c r="BD28" s="607"/>
      <c r="BE28" s="607"/>
      <c r="BF28" s="607"/>
      <c r="BG28" s="607"/>
      <c r="BH28" s="607"/>
      <c r="BI28" s="607"/>
      <c r="BJ28" s="607"/>
      <c r="BK28" s="607"/>
      <c r="BL28" s="607"/>
      <c r="BM28" s="607"/>
      <c r="BN28" s="607"/>
      <c r="BO28" s="607"/>
      <c r="BP28" s="597"/>
      <c r="BQ28" s="652"/>
      <c r="BR28" s="652"/>
      <c r="BS28" s="652"/>
      <c r="BT28" s="652"/>
      <c r="BU28" s="652"/>
      <c r="BV28" s="652"/>
      <c r="BW28" s="652"/>
      <c r="BX28" s="652"/>
      <c r="BY28" s="652"/>
      <c r="BZ28" s="652"/>
      <c r="CA28" s="652"/>
      <c r="CB28" s="652"/>
      <c r="CC28" s="652"/>
      <c r="CD28" s="599"/>
      <c r="CE28" s="8"/>
      <c r="CF28" s="13">
        <f t="shared" si="0"/>
        <v>0</v>
      </c>
      <c r="CI28" s="367"/>
      <c r="CJ28" s="367"/>
      <c r="CK28" s="367"/>
    </row>
    <row r="29" spans="1:160" ht="28.9" customHeight="1">
      <c r="A29" s="615"/>
      <c r="B29" s="616"/>
      <c r="C29" s="616"/>
      <c r="D29" s="620"/>
      <c r="E29" s="603"/>
      <c r="F29" s="604"/>
      <c r="G29" s="24" t="s">
        <v>45</v>
      </c>
      <c r="H29" s="605"/>
      <c r="I29" s="606"/>
      <c r="J29" s="93"/>
      <c r="K29" s="70"/>
      <c r="L29" s="83"/>
      <c r="M29" s="84"/>
      <c r="N29" s="76"/>
      <c r="O29" s="65"/>
      <c r="P29" s="607"/>
      <c r="Q29" s="607"/>
      <c r="R29" s="607"/>
      <c r="S29" s="607"/>
      <c r="T29" s="607"/>
      <c r="U29" s="608"/>
      <c r="V29" s="609"/>
      <c r="W29" s="609"/>
      <c r="X29" s="25" t="s">
        <v>46</v>
      </c>
      <c r="Y29" s="610"/>
      <c r="Z29" s="611"/>
      <c r="AA29" s="611"/>
      <c r="AB29" s="611"/>
      <c r="AC29" s="611"/>
      <c r="AD29" s="611"/>
      <c r="AE29" s="611"/>
      <c r="AF29" s="611"/>
      <c r="AG29" s="611"/>
      <c r="AH29" s="611"/>
      <c r="AI29" s="611"/>
      <c r="AJ29" s="611"/>
      <c r="AK29" s="611"/>
      <c r="AL29" s="611"/>
      <c r="AM29" s="611"/>
      <c r="AN29" s="611"/>
      <c r="AO29" s="611"/>
      <c r="AP29" s="612"/>
      <c r="AQ29" s="26"/>
      <c r="AR29" s="27"/>
      <c r="AS29" s="27"/>
      <c r="AT29" s="27"/>
      <c r="AU29" s="27"/>
      <c r="AV29" s="27"/>
      <c r="AW29" s="27"/>
      <c r="AX29" s="28"/>
      <c r="AY29" s="607"/>
      <c r="AZ29" s="607"/>
      <c r="BA29" s="607"/>
      <c r="BB29" s="607"/>
      <c r="BC29" s="607"/>
      <c r="BD29" s="607"/>
      <c r="BE29" s="607"/>
      <c r="BF29" s="607"/>
      <c r="BG29" s="607"/>
      <c r="BH29" s="607"/>
      <c r="BI29" s="607"/>
      <c r="BJ29" s="607"/>
      <c r="BK29" s="607"/>
      <c r="BL29" s="607"/>
      <c r="BM29" s="607"/>
      <c r="BN29" s="607"/>
      <c r="BO29" s="607"/>
      <c r="BP29" s="597"/>
      <c r="BQ29" s="652"/>
      <c r="BR29" s="652"/>
      <c r="BS29" s="652"/>
      <c r="BT29" s="652"/>
      <c r="BU29" s="652"/>
      <c r="BV29" s="652"/>
      <c r="BW29" s="652"/>
      <c r="BX29" s="652"/>
      <c r="BY29" s="652"/>
      <c r="BZ29" s="652"/>
      <c r="CA29" s="652"/>
      <c r="CB29" s="652"/>
      <c r="CC29" s="652"/>
      <c r="CD29" s="599"/>
      <c r="CE29" s="8"/>
      <c r="CF29" s="13">
        <f t="shared" si="0"/>
        <v>0</v>
      </c>
      <c r="CJ29" s="2"/>
    </row>
    <row r="30" spans="1:160" ht="28.9" customHeight="1" thickBot="1">
      <c r="A30" s="617"/>
      <c r="B30" s="618"/>
      <c r="C30" s="618"/>
      <c r="D30" s="621"/>
      <c r="E30" s="631"/>
      <c r="F30" s="632"/>
      <c r="G30" s="29" t="s">
        <v>45</v>
      </c>
      <c r="H30" s="633"/>
      <c r="I30" s="634"/>
      <c r="J30" s="94"/>
      <c r="K30" s="73"/>
      <c r="L30" s="89"/>
      <c r="M30" s="90"/>
      <c r="N30" s="79"/>
      <c r="O30" s="67"/>
      <c r="P30" s="644"/>
      <c r="Q30" s="644"/>
      <c r="R30" s="644"/>
      <c r="S30" s="644"/>
      <c r="T30" s="644"/>
      <c r="U30" s="636"/>
      <c r="V30" s="637"/>
      <c r="W30" s="637"/>
      <c r="X30" s="30" t="s">
        <v>46</v>
      </c>
      <c r="Y30" s="641"/>
      <c r="Z30" s="642"/>
      <c r="AA30" s="642"/>
      <c r="AB30" s="642"/>
      <c r="AC30" s="642"/>
      <c r="AD30" s="642"/>
      <c r="AE30" s="642"/>
      <c r="AF30" s="642"/>
      <c r="AG30" s="642"/>
      <c r="AH30" s="642"/>
      <c r="AI30" s="642"/>
      <c r="AJ30" s="642"/>
      <c r="AK30" s="642"/>
      <c r="AL30" s="642"/>
      <c r="AM30" s="642"/>
      <c r="AN30" s="642"/>
      <c r="AO30" s="642"/>
      <c r="AP30" s="643"/>
      <c r="AQ30" s="31"/>
      <c r="AR30" s="32"/>
      <c r="AS30" s="32"/>
      <c r="AT30" s="32"/>
      <c r="AU30" s="32"/>
      <c r="AV30" s="32"/>
      <c r="AW30" s="32"/>
      <c r="AX30" s="33"/>
      <c r="AY30" s="644"/>
      <c r="AZ30" s="644"/>
      <c r="BA30" s="644"/>
      <c r="BB30" s="644"/>
      <c r="BC30" s="644"/>
      <c r="BD30" s="644"/>
      <c r="BE30" s="644"/>
      <c r="BF30" s="644"/>
      <c r="BG30" s="644"/>
      <c r="BH30" s="653"/>
      <c r="BI30" s="654"/>
      <c r="BJ30" s="654"/>
      <c r="BK30" s="654"/>
      <c r="BL30" s="654"/>
      <c r="BM30" s="654"/>
      <c r="BN30" s="654"/>
      <c r="BO30" s="655"/>
      <c r="BP30" s="600"/>
      <c r="BQ30" s="601"/>
      <c r="BR30" s="601"/>
      <c r="BS30" s="601"/>
      <c r="BT30" s="601"/>
      <c r="BU30" s="601"/>
      <c r="BV30" s="601"/>
      <c r="BW30" s="601"/>
      <c r="BX30" s="601"/>
      <c r="BY30" s="601"/>
      <c r="BZ30" s="601"/>
      <c r="CA30" s="601"/>
      <c r="CB30" s="601"/>
      <c r="CC30" s="601"/>
      <c r="CD30" s="602"/>
      <c r="CE30" s="8"/>
      <c r="CF30" s="13">
        <f t="shared" si="0"/>
        <v>0</v>
      </c>
      <c r="CJ30" s="2"/>
      <c r="DR30" s="2"/>
    </row>
    <row r="31" spans="1:160" ht="28.9" customHeight="1">
      <c r="A31" s="613">
        <f>A27+1</f>
        <v>45294</v>
      </c>
      <c r="B31" s="614"/>
      <c r="C31" s="614"/>
      <c r="D31" s="619" t="s">
        <v>58</v>
      </c>
      <c r="E31" s="645"/>
      <c r="F31" s="646"/>
      <c r="G31" s="34" t="s">
        <v>45</v>
      </c>
      <c r="H31" s="647"/>
      <c r="I31" s="648"/>
      <c r="J31" s="36"/>
      <c r="K31" s="74"/>
      <c r="L31" s="91"/>
      <c r="M31" s="92"/>
      <c r="N31" s="80"/>
      <c r="O31" s="68"/>
      <c r="P31" s="660"/>
      <c r="Q31" s="661"/>
      <c r="R31" s="661"/>
      <c r="S31" s="661"/>
      <c r="T31" s="662"/>
      <c r="U31" s="650"/>
      <c r="V31" s="651"/>
      <c r="W31" s="651"/>
      <c r="X31" s="35" t="s">
        <v>46</v>
      </c>
      <c r="Y31" s="666"/>
      <c r="Z31" s="667"/>
      <c r="AA31" s="667"/>
      <c r="AB31" s="667"/>
      <c r="AC31" s="667"/>
      <c r="AD31" s="667"/>
      <c r="AE31" s="667"/>
      <c r="AF31" s="667"/>
      <c r="AG31" s="667"/>
      <c r="AH31" s="667"/>
      <c r="AI31" s="667"/>
      <c r="AJ31" s="667"/>
      <c r="AK31" s="667"/>
      <c r="AL31" s="667"/>
      <c r="AM31" s="667"/>
      <c r="AN31" s="667"/>
      <c r="AO31" s="667"/>
      <c r="AP31" s="668"/>
      <c r="AQ31" s="37"/>
      <c r="AR31" s="38"/>
      <c r="AS31" s="38"/>
      <c r="AT31" s="38"/>
      <c r="AU31" s="38"/>
      <c r="AV31" s="38"/>
      <c r="AW31" s="38"/>
      <c r="AX31" s="39"/>
      <c r="AY31" s="669"/>
      <c r="AZ31" s="670"/>
      <c r="BA31" s="670"/>
      <c r="BB31" s="670"/>
      <c r="BC31" s="670"/>
      <c r="BD31" s="670"/>
      <c r="BE31" s="670"/>
      <c r="BF31" s="670"/>
      <c r="BG31" s="671"/>
      <c r="BH31" s="660"/>
      <c r="BI31" s="661"/>
      <c r="BJ31" s="661"/>
      <c r="BK31" s="661"/>
      <c r="BL31" s="661"/>
      <c r="BM31" s="661"/>
      <c r="BN31" s="661"/>
      <c r="BO31" s="662"/>
      <c r="BP31" s="656"/>
      <c r="BQ31" s="652"/>
      <c r="BR31" s="652"/>
      <c r="BS31" s="652"/>
      <c r="BT31" s="652"/>
      <c r="BU31" s="652"/>
      <c r="BV31" s="652"/>
      <c r="BW31" s="652"/>
      <c r="BX31" s="652"/>
      <c r="BY31" s="652"/>
      <c r="BZ31" s="652"/>
      <c r="CA31" s="652"/>
      <c r="CB31" s="652"/>
      <c r="CC31" s="652"/>
      <c r="CD31" s="599"/>
      <c r="CE31" s="15"/>
      <c r="CF31" s="13">
        <f t="shared" si="0"/>
        <v>0</v>
      </c>
    </row>
    <row r="32" spans="1:160" ht="28.9" customHeight="1">
      <c r="A32" s="615"/>
      <c r="B32" s="616"/>
      <c r="C32" s="616"/>
      <c r="D32" s="620"/>
      <c r="E32" s="603"/>
      <c r="F32" s="604"/>
      <c r="G32" s="24" t="s">
        <v>45</v>
      </c>
      <c r="H32" s="605"/>
      <c r="I32" s="606"/>
      <c r="J32" s="93"/>
      <c r="K32" s="70"/>
      <c r="L32" s="83"/>
      <c r="M32" s="84"/>
      <c r="N32" s="76"/>
      <c r="O32" s="65"/>
      <c r="P32" s="657"/>
      <c r="Q32" s="658"/>
      <c r="R32" s="658"/>
      <c r="S32" s="658"/>
      <c r="T32" s="659"/>
      <c r="U32" s="608"/>
      <c r="V32" s="609"/>
      <c r="W32" s="609"/>
      <c r="X32" s="25" t="s">
        <v>46</v>
      </c>
      <c r="Y32" s="610"/>
      <c r="Z32" s="611"/>
      <c r="AA32" s="611"/>
      <c r="AB32" s="611"/>
      <c r="AC32" s="611"/>
      <c r="AD32" s="611"/>
      <c r="AE32" s="611"/>
      <c r="AF32" s="611"/>
      <c r="AG32" s="611"/>
      <c r="AH32" s="611"/>
      <c r="AI32" s="611"/>
      <c r="AJ32" s="611"/>
      <c r="AK32" s="611"/>
      <c r="AL32" s="611"/>
      <c r="AM32" s="611"/>
      <c r="AN32" s="611"/>
      <c r="AO32" s="611"/>
      <c r="AP32" s="612"/>
      <c r="AQ32" s="26"/>
      <c r="AR32" s="27"/>
      <c r="AS32" s="27"/>
      <c r="AT32" s="27"/>
      <c r="AU32" s="27"/>
      <c r="AV32" s="27"/>
      <c r="AW32" s="27"/>
      <c r="AX32" s="28"/>
      <c r="AY32" s="657"/>
      <c r="AZ32" s="658"/>
      <c r="BA32" s="658"/>
      <c r="BB32" s="658"/>
      <c r="BC32" s="658"/>
      <c r="BD32" s="658"/>
      <c r="BE32" s="658"/>
      <c r="BF32" s="658"/>
      <c r="BG32" s="659"/>
      <c r="BH32" s="657"/>
      <c r="BI32" s="658"/>
      <c r="BJ32" s="658"/>
      <c r="BK32" s="658"/>
      <c r="BL32" s="658"/>
      <c r="BM32" s="658"/>
      <c r="BN32" s="658"/>
      <c r="BO32" s="659"/>
      <c r="BP32" s="597"/>
      <c r="BQ32" s="652"/>
      <c r="BR32" s="652"/>
      <c r="BS32" s="652"/>
      <c r="BT32" s="652"/>
      <c r="BU32" s="652"/>
      <c r="BV32" s="652"/>
      <c r="BW32" s="652"/>
      <c r="BX32" s="652"/>
      <c r="BY32" s="652"/>
      <c r="BZ32" s="652"/>
      <c r="CA32" s="652"/>
      <c r="CB32" s="652"/>
      <c r="CC32" s="652"/>
      <c r="CD32" s="599"/>
      <c r="CE32" s="15"/>
      <c r="CF32" s="13">
        <f t="shared" si="0"/>
        <v>0</v>
      </c>
    </row>
    <row r="33" spans="1:93" ht="28.9" customHeight="1">
      <c r="A33" s="615"/>
      <c r="B33" s="616"/>
      <c r="C33" s="616"/>
      <c r="D33" s="620"/>
      <c r="E33" s="603"/>
      <c r="F33" s="604"/>
      <c r="G33" s="24" t="s">
        <v>45</v>
      </c>
      <c r="H33" s="605"/>
      <c r="I33" s="606"/>
      <c r="J33" s="93"/>
      <c r="K33" s="70"/>
      <c r="L33" s="83"/>
      <c r="M33" s="84"/>
      <c r="N33" s="76"/>
      <c r="O33" s="65"/>
      <c r="P33" s="657"/>
      <c r="Q33" s="658"/>
      <c r="R33" s="658"/>
      <c r="S33" s="658"/>
      <c r="T33" s="659"/>
      <c r="U33" s="608"/>
      <c r="V33" s="609"/>
      <c r="W33" s="609"/>
      <c r="X33" s="25" t="s">
        <v>46</v>
      </c>
      <c r="Y33" s="610"/>
      <c r="Z33" s="611"/>
      <c r="AA33" s="611"/>
      <c r="AB33" s="611"/>
      <c r="AC33" s="611"/>
      <c r="AD33" s="611"/>
      <c r="AE33" s="611"/>
      <c r="AF33" s="611"/>
      <c r="AG33" s="611"/>
      <c r="AH33" s="611"/>
      <c r="AI33" s="611"/>
      <c r="AJ33" s="611"/>
      <c r="AK33" s="611"/>
      <c r="AL33" s="611"/>
      <c r="AM33" s="611"/>
      <c r="AN33" s="611"/>
      <c r="AO33" s="611"/>
      <c r="AP33" s="612"/>
      <c r="AQ33" s="26"/>
      <c r="AR33" s="27"/>
      <c r="AS33" s="27"/>
      <c r="AT33" s="27"/>
      <c r="AU33" s="27"/>
      <c r="AV33" s="27"/>
      <c r="AW33" s="27"/>
      <c r="AX33" s="28"/>
      <c r="AY33" s="657"/>
      <c r="AZ33" s="658"/>
      <c r="BA33" s="658"/>
      <c r="BB33" s="658"/>
      <c r="BC33" s="658"/>
      <c r="BD33" s="658"/>
      <c r="BE33" s="658"/>
      <c r="BF33" s="658"/>
      <c r="BG33" s="659"/>
      <c r="BH33" s="657"/>
      <c r="BI33" s="658"/>
      <c r="BJ33" s="658"/>
      <c r="BK33" s="658"/>
      <c r="BL33" s="658"/>
      <c r="BM33" s="658"/>
      <c r="BN33" s="658"/>
      <c r="BO33" s="659"/>
      <c r="BP33" s="597"/>
      <c r="BQ33" s="652"/>
      <c r="BR33" s="652"/>
      <c r="BS33" s="652"/>
      <c r="BT33" s="652"/>
      <c r="BU33" s="652"/>
      <c r="BV33" s="652"/>
      <c r="BW33" s="652"/>
      <c r="BX33" s="652"/>
      <c r="BY33" s="652"/>
      <c r="BZ33" s="652"/>
      <c r="CA33" s="652"/>
      <c r="CB33" s="652"/>
      <c r="CC33" s="652"/>
      <c r="CD33" s="599"/>
      <c r="CE33" s="15"/>
      <c r="CF33" s="13">
        <f t="shared" si="0"/>
        <v>0</v>
      </c>
    </row>
    <row r="34" spans="1:93" ht="28.9" customHeight="1" thickBot="1">
      <c r="A34" s="617"/>
      <c r="B34" s="618"/>
      <c r="C34" s="618"/>
      <c r="D34" s="621"/>
      <c r="E34" s="631"/>
      <c r="F34" s="632"/>
      <c r="G34" s="29" t="s">
        <v>45</v>
      </c>
      <c r="H34" s="633"/>
      <c r="I34" s="634"/>
      <c r="J34" s="40"/>
      <c r="K34" s="71"/>
      <c r="L34" s="85"/>
      <c r="M34" s="86"/>
      <c r="N34" s="77"/>
      <c r="O34" s="66"/>
      <c r="P34" s="663"/>
      <c r="Q34" s="664"/>
      <c r="R34" s="664"/>
      <c r="S34" s="664"/>
      <c r="T34" s="665"/>
      <c r="U34" s="636"/>
      <c r="V34" s="637"/>
      <c r="W34" s="637"/>
      <c r="X34" s="30" t="s">
        <v>46</v>
      </c>
      <c r="Y34" s="672"/>
      <c r="Z34" s="673"/>
      <c r="AA34" s="673"/>
      <c r="AB34" s="673"/>
      <c r="AC34" s="673"/>
      <c r="AD34" s="673"/>
      <c r="AE34" s="673"/>
      <c r="AF34" s="673"/>
      <c r="AG34" s="673"/>
      <c r="AH34" s="673"/>
      <c r="AI34" s="673"/>
      <c r="AJ34" s="673"/>
      <c r="AK34" s="673"/>
      <c r="AL34" s="673"/>
      <c r="AM34" s="673"/>
      <c r="AN34" s="673"/>
      <c r="AO34" s="673"/>
      <c r="AP34" s="674"/>
      <c r="AQ34" s="41"/>
      <c r="AR34" s="42"/>
      <c r="AS34" s="42"/>
      <c r="AT34" s="42"/>
      <c r="AU34" s="42"/>
      <c r="AV34" s="42"/>
      <c r="AW34" s="42"/>
      <c r="AX34" s="43"/>
      <c r="AY34" s="663"/>
      <c r="AZ34" s="664"/>
      <c r="BA34" s="664"/>
      <c r="BB34" s="664"/>
      <c r="BC34" s="664"/>
      <c r="BD34" s="664"/>
      <c r="BE34" s="664"/>
      <c r="BF34" s="664"/>
      <c r="BG34" s="665"/>
      <c r="BH34" s="663"/>
      <c r="BI34" s="664"/>
      <c r="BJ34" s="664"/>
      <c r="BK34" s="664"/>
      <c r="BL34" s="664"/>
      <c r="BM34" s="664"/>
      <c r="BN34" s="664"/>
      <c r="BO34" s="665"/>
      <c r="BP34" s="597"/>
      <c r="BQ34" s="652"/>
      <c r="BR34" s="652"/>
      <c r="BS34" s="652"/>
      <c r="BT34" s="652"/>
      <c r="BU34" s="652"/>
      <c r="BV34" s="652"/>
      <c r="BW34" s="652"/>
      <c r="BX34" s="652"/>
      <c r="BY34" s="652"/>
      <c r="BZ34" s="652"/>
      <c r="CA34" s="652"/>
      <c r="CB34" s="652"/>
      <c r="CC34" s="652"/>
      <c r="CD34" s="599"/>
      <c r="CE34" s="8"/>
      <c r="CF34" s="13">
        <f t="shared" si="0"/>
        <v>0</v>
      </c>
    </row>
    <row r="35" spans="1:93" ht="28.9" customHeight="1">
      <c r="A35" s="613">
        <f t="shared" ref="A35" si="1">A31+1</f>
        <v>45295</v>
      </c>
      <c r="B35" s="614"/>
      <c r="C35" s="614"/>
      <c r="D35" s="619" t="s">
        <v>59</v>
      </c>
      <c r="E35" s="645"/>
      <c r="F35" s="646"/>
      <c r="G35" s="34" t="s">
        <v>45</v>
      </c>
      <c r="H35" s="647"/>
      <c r="I35" s="648"/>
      <c r="J35" s="95"/>
      <c r="K35" s="72"/>
      <c r="L35" s="87"/>
      <c r="M35" s="88"/>
      <c r="N35" s="78"/>
      <c r="O35" s="64"/>
      <c r="P35" s="626"/>
      <c r="Q35" s="627"/>
      <c r="R35" s="627"/>
      <c r="S35" s="627"/>
      <c r="T35" s="628"/>
      <c r="U35" s="650"/>
      <c r="V35" s="651"/>
      <c r="W35" s="651"/>
      <c r="X35" s="35" t="s">
        <v>46</v>
      </c>
      <c r="Y35" s="638"/>
      <c r="Z35" s="639"/>
      <c r="AA35" s="639"/>
      <c r="AB35" s="639"/>
      <c r="AC35" s="639"/>
      <c r="AD35" s="639"/>
      <c r="AE35" s="639"/>
      <c r="AF35" s="639"/>
      <c r="AG35" s="639"/>
      <c r="AH35" s="639"/>
      <c r="AI35" s="639"/>
      <c r="AJ35" s="639"/>
      <c r="AK35" s="639"/>
      <c r="AL35" s="639"/>
      <c r="AM35" s="639"/>
      <c r="AN35" s="639"/>
      <c r="AO35" s="639"/>
      <c r="AP35" s="640"/>
      <c r="AQ35" s="21"/>
      <c r="AR35" s="22"/>
      <c r="AS35" s="22"/>
      <c r="AT35" s="22"/>
      <c r="AU35" s="22"/>
      <c r="AV35" s="22"/>
      <c r="AW35" s="22"/>
      <c r="AX35" s="23"/>
      <c r="AY35" s="626"/>
      <c r="AZ35" s="627"/>
      <c r="BA35" s="627"/>
      <c r="BB35" s="627"/>
      <c r="BC35" s="627"/>
      <c r="BD35" s="627"/>
      <c r="BE35" s="627"/>
      <c r="BF35" s="627"/>
      <c r="BG35" s="628"/>
      <c r="BH35" s="675"/>
      <c r="BI35" s="676"/>
      <c r="BJ35" s="676"/>
      <c r="BK35" s="676"/>
      <c r="BL35" s="676"/>
      <c r="BM35" s="676"/>
      <c r="BN35" s="676"/>
      <c r="BO35" s="677"/>
      <c r="BP35" s="678"/>
      <c r="BQ35" s="595"/>
      <c r="BR35" s="595"/>
      <c r="BS35" s="595"/>
      <c r="BT35" s="595"/>
      <c r="BU35" s="595"/>
      <c r="BV35" s="595"/>
      <c r="BW35" s="595"/>
      <c r="BX35" s="595"/>
      <c r="BY35" s="595"/>
      <c r="BZ35" s="595"/>
      <c r="CA35" s="595"/>
      <c r="CB35" s="595"/>
      <c r="CC35" s="595"/>
      <c r="CD35" s="596"/>
      <c r="CE35" s="8"/>
      <c r="CF35" s="13">
        <f t="shared" si="0"/>
        <v>0</v>
      </c>
    </row>
    <row r="36" spans="1:93" ht="28.9" customHeight="1">
      <c r="A36" s="615"/>
      <c r="B36" s="616"/>
      <c r="C36" s="616"/>
      <c r="D36" s="620"/>
      <c r="E36" s="603"/>
      <c r="F36" s="604"/>
      <c r="G36" s="24" t="s">
        <v>45</v>
      </c>
      <c r="H36" s="605"/>
      <c r="I36" s="606"/>
      <c r="J36" s="93"/>
      <c r="K36" s="70"/>
      <c r="L36" s="83"/>
      <c r="M36" s="84"/>
      <c r="N36" s="76"/>
      <c r="O36" s="65"/>
      <c r="P36" s="657"/>
      <c r="Q36" s="658"/>
      <c r="R36" s="658"/>
      <c r="S36" s="658"/>
      <c r="T36" s="659"/>
      <c r="U36" s="608"/>
      <c r="V36" s="609"/>
      <c r="W36" s="609"/>
      <c r="X36" s="25" t="s">
        <v>46</v>
      </c>
      <c r="Y36" s="610"/>
      <c r="Z36" s="611"/>
      <c r="AA36" s="611"/>
      <c r="AB36" s="611"/>
      <c r="AC36" s="611"/>
      <c r="AD36" s="611"/>
      <c r="AE36" s="611"/>
      <c r="AF36" s="611"/>
      <c r="AG36" s="611"/>
      <c r="AH36" s="611"/>
      <c r="AI36" s="611"/>
      <c r="AJ36" s="611"/>
      <c r="AK36" s="611"/>
      <c r="AL36" s="611"/>
      <c r="AM36" s="611"/>
      <c r="AN36" s="611"/>
      <c r="AO36" s="611"/>
      <c r="AP36" s="612"/>
      <c r="AQ36" s="26"/>
      <c r="AR36" s="27"/>
      <c r="AS36" s="27"/>
      <c r="AT36" s="27"/>
      <c r="AU36" s="27"/>
      <c r="AV36" s="27"/>
      <c r="AW36" s="27"/>
      <c r="AX36" s="28"/>
      <c r="AY36" s="657"/>
      <c r="AZ36" s="658"/>
      <c r="BA36" s="658"/>
      <c r="BB36" s="658"/>
      <c r="BC36" s="658"/>
      <c r="BD36" s="658"/>
      <c r="BE36" s="658"/>
      <c r="BF36" s="658"/>
      <c r="BG36" s="659"/>
      <c r="BH36" s="657"/>
      <c r="BI36" s="658"/>
      <c r="BJ36" s="658"/>
      <c r="BK36" s="658"/>
      <c r="BL36" s="658"/>
      <c r="BM36" s="658"/>
      <c r="BN36" s="658"/>
      <c r="BO36" s="659"/>
      <c r="BP36" s="597"/>
      <c r="BQ36" s="652"/>
      <c r="BR36" s="652"/>
      <c r="BS36" s="652"/>
      <c r="BT36" s="652"/>
      <c r="BU36" s="652"/>
      <c r="BV36" s="652"/>
      <c r="BW36" s="652"/>
      <c r="BX36" s="652"/>
      <c r="BY36" s="652"/>
      <c r="BZ36" s="652"/>
      <c r="CA36" s="652"/>
      <c r="CB36" s="652"/>
      <c r="CC36" s="652"/>
      <c r="CD36" s="599"/>
      <c r="CE36" s="8"/>
      <c r="CF36" s="13">
        <f t="shared" si="0"/>
        <v>0</v>
      </c>
      <c r="CG36" s="8"/>
      <c r="CH36" s="8"/>
      <c r="CI36" s="8"/>
      <c r="CO36" s="8"/>
    </row>
    <row r="37" spans="1:93" ht="28.9" customHeight="1">
      <c r="A37" s="615"/>
      <c r="B37" s="616"/>
      <c r="C37" s="616"/>
      <c r="D37" s="620"/>
      <c r="E37" s="603"/>
      <c r="F37" s="604"/>
      <c r="G37" s="24" t="s">
        <v>45</v>
      </c>
      <c r="H37" s="605"/>
      <c r="I37" s="606"/>
      <c r="J37" s="93"/>
      <c r="K37" s="70"/>
      <c r="L37" s="83"/>
      <c r="M37" s="84"/>
      <c r="N37" s="76"/>
      <c r="O37" s="65"/>
      <c r="P37" s="657"/>
      <c r="Q37" s="658"/>
      <c r="R37" s="658"/>
      <c r="S37" s="658"/>
      <c r="T37" s="659"/>
      <c r="U37" s="608"/>
      <c r="V37" s="609"/>
      <c r="W37" s="609"/>
      <c r="X37" s="25" t="s">
        <v>46</v>
      </c>
      <c r="Y37" s="610"/>
      <c r="Z37" s="611"/>
      <c r="AA37" s="611"/>
      <c r="AB37" s="611"/>
      <c r="AC37" s="611"/>
      <c r="AD37" s="611"/>
      <c r="AE37" s="611"/>
      <c r="AF37" s="611"/>
      <c r="AG37" s="611"/>
      <c r="AH37" s="611"/>
      <c r="AI37" s="611"/>
      <c r="AJ37" s="611"/>
      <c r="AK37" s="611"/>
      <c r="AL37" s="611"/>
      <c r="AM37" s="611"/>
      <c r="AN37" s="611"/>
      <c r="AO37" s="611"/>
      <c r="AP37" s="612"/>
      <c r="AQ37" s="26"/>
      <c r="AR37" s="27"/>
      <c r="AS37" s="27"/>
      <c r="AT37" s="27"/>
      <c r="AU37" s="27"/>
      <c r="AV37" s="27"/>
      <c r="AW37" s="27"/>
      <c r="AX37" s="28"/>
      <c r="AY37" s="657"/>
      <c r="AZ37" s="658"/>
      <c r="BA37" s="658"/>
      <c r="BB37" s="658"/>
      <c r="BC37" s="658"/>
      <c r="BD37" s="658"/>
      <c r="BE37" s="658"/>
      <c r="BF37" s="658"/>
      <c r="BG37" s="659"/>
      <c r="BH37" s="657"/>
      <c r="BI37" s="658"/>
      <c r="BJ37" s="658"/>
      <c r="BK37" s="658"/>
      <c r="BL37" s="658"/>
      <c r="BM37" s="658"/>
      <c r="BN37" s="658"/>
      <c r="BO37" s="659"/>
      <c r="BP37" s="597"/>
      <c r="BQ37" s="652"/>
      <c r="BR37" s="652"/>
      <c r="BS37" s="652"/>
      <c r="BT37" s="652"/>
      <c r="BU37" s="652"/>
      <c r="BV37" s="652"/>
      <c r="BW37" s="652"/>
      <c r="BX37" s="652"/>
      <c r="BY37" s="652"/>
      <c r="BZ37" s="652"/>
      <c r="CA37" s="652"/>
      <c r="CB37" s="652"/>
      <c r="CC37" s="652"/>
      <c r="CD37" s="599"/>
      <c r="CE37" s="8"/>
      <c r="CF37" s="13">
        <f t="shared" si="0"/>
        <v>0</v>
      </c>
      <c r="CG37" s="8"/>
      <c r="CH37" s="8"/>
      <c r="CI37" s="8"/>
      <c r="CO37" s="8"/>
    </row>
    <row r="38" spans="1:93" ht="28.9" customHeight="1" thickBot="1">
      <c r="A38" s="617"/>
      <c r="B38" s="618"/>
      <c r="C38" s="618"/>
      <c r="D38" s="621"/>
      <c r="E38" s="631"/>
      <c r="F38" s="632"/>
      <c r="G38" s="29" t="s">
        <v>45</v>
      </c>
      <c r="H38" s="633"/>
      <c r="I38" s="634"/>
      <c r="J38" s="94"/>
      <c r="K38" s="73"/>
      <c r="L38" s="89"/>
      <c r="M38" s="90"/>
      <c r="N38" s="79"/>
      <c r="O38" s="67"/>
      <c r="P38" s="653"/>
      <c r="Q38" s="654"/>
      <c r="R38" s="654"/>
      <c r="S38" s="654"/>
      <c r="T38" s="655"/>
      <c r="U38" s="636"/>
      <c r="V38" s="637"/>
      <c r="W38" s="637"/>
      <c r="X38" s="30" t="s">
        <v>46</v>
      </c>
      <c r="Y38" s="679"/>
      <c r="Z38" s="680"/>
      <c r="AA38" s="680"/>
      <c r="AB38" s="680"/>
      <c r="AC38" s="680"/>
      <c r="AD38" s="680"/>
      <c r="AE38" s="680"/>
      <c r="AF38" s="680"/>
      <c r="AG38" s="680"/>
      <c r="AH38" s="680"/>
      <c r="AI38" s="680"/>
      <c r="AJ38" s="680"/>
      <c r="AK38" s="680"/>
      <c r="AL38" s="680"/>
      <c r="AM38" s="680"/>
      <c r="AN38" s="680"/>
      <c r="AO38" s="680"/>
      <c r="AP38" s="681"/>
      <c r="AQ38" s="31"/>
      <c r="AR38" s="32"/>
      <c r="AS38" s="32"/>
      <c r="AT38" s="32"/>
      <c r="AU38" s="32"/>
      <c r="AV38" s="32"/>
      <c r="AW38" s="32" t="s">
        <v>47</v>
      </c>
      <c r="AX38" s="33"/>
      <c r="AY38" s="653"/>
      <c r="AZ38" s="654"/>
      <c r="BA38" s="654"/>
      <c r="BB38" s="654"/>
      <c r="BC38" s="654"/>
      <c r="BD38" s="654"/>
      <c r="BE38" s="654"/>
      <c r="BF38" s="654"/>
      <c r="BG38" s="655"/>
      <c r="BH38" s="653"/>
      <c r="BI38" s="654"/>
      <c r="BJ38" s="654"/>
      <c r="BK38" s="654"/>
      <c r="BL38" s="654"/>
      <c r="BM38" s="654"/>
      <c r="BN38" s="654"/>
      <c r="BO38" s="655"/>
      <c r="BP38" s="600"/>
      <c r="BQ38" s="601"/>
      <c r="BR38" s="601"/>
      <c r="BS38" s="601"/>
      <c r="BT38" s="601"/>
      <c r="BU38" s="601"/>
      <c r="BV38" s="601"/>
      <c r="BW38" s="601"/>
      <c r="BX38" s="601"/>
      <c r="BY38" s="601"/>
      <c r="BZ38" s="601"/>
      <c r="CA38" s="601"/>
      <c r="CB38" s="601"/>
      <c r="CC38" s="601"/>
      <c r="CD38" s="602"/>
      <c r="CE38" s="8"/>
      <c r="CF38" s="13">
        <f t="shared" si="0"/>
        <v>0</v>
      </c>
      <c r="CG38" s="8"/>
      <c r="CH38" s="8"/>
      <c r="CI38" s="8"/>
      <c r="CO38" s="8"/>
    </row>
    <row r="39" spans="1:93" ht="28.9" customHeight="1">
      <c r="A39" s="613">
        <f t="shared" ref="A39" si="2">A35+1</f>
        <v>45296</v>
      </c>
      <c r="B39" s="614"/>
      <c r="C39" s="614"/>
      <c r="D39" s="619" t="s">
        <v>60</v>
      </c>
      <c r="E39" s="645"/>
      <c r="F39" s="646"/>
      <c r="G39" s="34" t="s">
        <v>45</v>
      </c>
      <c r="H39" s="647"/>
      <c r="I39" s="648"/>
      <c r="J39" s="36"/>
      <c r="K39" s="74"/>
      <c r="L39" s="91"/>
      <c r="M39" s="92"/>
      <c r="N39" s="80"/>
      <c r="O39" s="68"/>
      <c r="P39" s="660"/>
      <c r="Q39" s="661"/>
      <c r="R39" s="661"/>
      <c r="S39" s="661"/>
      <c r="T39" s="662"/>
      <c r="U39" s="650"/>
      <c r="V39" s="651"/>
      <c r="W39" s="651"/>
      <c r="X39" s="35" t="s">
        <v>46</v>
      </c>
      <c r="Y39" s="666"/>
      <c r="Z39" s="667"/>
      <c r="AA39" s="667"/>
      <c r="AB39" s="667"/>
      <c r="AC39" s="667"/>
      <c r="AD39" s="667"/>
      <c r="AE39" s="667"/>
      <c r="AF39" s="667"/>
      <c r="AG39" s="667"/>
      <c r="AH39" s="667"/>
      <c r="AI39" s="667"/>
      <c r="AJ39" s="667"/>
      <c r="AK39" s="667"/>
      <c r="AL39" s="667"/>
      <c r="AM39" s="667"/>
      <c r="AN39" s="667"/>
      <c r="AO39" s="667"/>
      <c r="AP39" s="668"/>
      <c r="AQ39" s="37"/>
      <c r="AR39" s="38"/>
      <c r="AS39" s="38"/>
      <c r="AT39" s="38"/>
      <c r="AU39" s="38"/>
      <c r="AV39" s="38"/>
      <c r="AW39" s="38"/>
      <c r="AX39" s="39"/>
      <c r="AY39" s="660"/>
      <c r="AZ39" s="661"/>
      <c r="BA39" s="661"/>
      <c r="BB39" s="661"/>
      <c r="BC39" s="661"/>
      <c r="BD39" s="661"/>
      <c r="BE39" s="661"/>
      <c r="BF39" s="661"/>
      <c r="BG39" s="662"/>
      <c r="BH39" s="682"/>
      <c r="BI39" s="683"/>
      <c r="BJ39" s="683"/>
      <c r="BK39" s="683"/>
      <c r="BL39" s="683"/>
      <c r="BM39" s="683"/>
      <c r="BN39" s="683"/>
      <c r="BO39" s="684"/>
      <c r="BP39" s="594"/>
      <c r="BQ39" s="595"/>
      <c r="BR39" s="595"/>
      <c r="BS39" s="595"/>
      <c r="BT39" s="595"/>
      <c r="BU39" s="595"/>
      <c r="BV39" s="595"/>
      <c r="BW39" s="595"/>
      <c r="BX39" s="595"/>
      <c r="BY39" s="595"/>
      <c r="BZ39" s="595"/>
      <c r="CA39" s="595"/>
      <c r="CB39" s="595"/>
      <c r="CC39" s="595"/>
      <c r="CD39" s="596"/>
      <c r="CE39" s="8"/>
      <c r="CF39" s="13">
        <f t="shared" si="0"/>
        <v>0</v>
      </c>
      <c r="CG39" s="8"/>
      <c r="CH39" s="8"/>
      <c r="CI39" s="8"/>
      <c r="CO39" s="8"/>
    </row>
    <row r="40" spans="1:93" ht="28.9" customHeight="1">
      <c r="A40" s="615"/>
      <c r="B40" s="616"/>
      <c r="C40" s="616"/>
      <c r="D40" s="620"/>
      <c r="E40" s="603"/>
      <c r="F40" s="604"/>
      <c r="G40" s="24" t="s">
        <v>45</v>
      </c>
      <c r="H40" s="605"/>
      <c r="I40" s="606"/>
      <c r="J40" s="93"/>
      <c r="K40" s="70"/>
      <c r="L40" s="83"/>
      <c r="M40" s="84"/>
      <c r="N40" s="76"/>
      <c r="O40" s="65"/>
      <c r="P40" s="657"/>
      <c r="Q40" s="658"/>
      <c r="R40" s="658"/>
      <c r="S40" s="658"/>
      <c r="T40" s="659"/>
      <c r="U40" s="608"/>
      <c r="V40" s="609"/>
      <c r="W40" s="609"/>
      <c r="X40" s="25" t="s">
        <v>46</v>
      </c>
      <c r="Y40" s="610"/>
      <c r="Z40" s="611"/>
      <c r="AA40" s="611"/>
      <c r="AB40" s="611"/>
      <c r="AC40" s="611"/>
      <c r="AD40" s="611"/>
      <c r="AE40" s="611"/>
      <c r="AF40" s="611"/>
      <c r="AG40" s="611"/>
      <c r="AH40" s="611"/>
      <c r="AI40" s="611"/>
      <c r="AJ40" s="611"/>
      <c r="AK40" s="611"/>
      <c r="AL40" s="611"/>
      <c r="AM40" s="611"/>
      <c r="AN40" s="611"/>
      <c r="AO40" s="611"/>
      <c r="AP40" s="612"/>
      <c r="AQ40" s="26"/>
      <c r="AR40" s="27"/>
      <c r="AS40" s="27"/>
      <c r="AT40" s="27" t="s">
        <v>47</v>
      </c>
      <c r="AU40" s="27"/>
      <c r="AV40" s="27"/>
      <c r="AW40" s="27" t="s">
        <v>47</v>
      </c>
      <c r="AX40" s="28"/>
      <c r="AY40" s="657"/>
      <c r="AZ40" s="658"/>
      <c r="BA40" s="658"/>
      <c r="BB40" s="658"/>
      <c r="BC40" s="658"/>
      <c r="BD40" s="658"/>
      <c r="BE40" s="658"/>
      <c r="BF40" s="658"/>
      <c r="BG40" s="659"/>
      <c r="BH40" s="657"/>
      <c r="BI40" s="658"/>
      <c r="BJ40" s="658"/>
      <c r="BK40" s="658"/>
      <c r="BL40" s="658"/>
      <c r="BM40" s="658"/>
      <c r="BN40" s="658"/>
      <c r="BO40" s="659"/>
      <c r="BP40" s="597"/>
      <c r="BQ40" s="652"/>
      <c r="BR40" s="652"/>
      <c r="BS40" s="652"/>
      <c r="BT40" s="652"/>
      <c r="BU40" s="652"/>
      <c r="BV40" s="652"/>
      <c r="BW40" s="652"/>
      <c r="BX40" s="652"/>
      <c r="BY40" s="652"/>
      <c r="BZ40" s="652"/>
      <c r="CA40" s="652"/>
      <c r="CB40" s="652"/>
      <c r="CC40" s="652"/>
      <c r="CD40" s="599"/>
      <c r="CE40" s="8"/>
      <c r="CF40" s="13">
        <f t="shared" si="0"/>
        <v>0</v>
      </c>
      <c r="CG40" s="8"/>
      <c r="CH40" s="8"/>
      <c r="CI40" s="8"/>
      <c r="CO40" s="8"/>
    </row>
    <row r="41" spans="1:93" ht="28.9" customHeight="1">
      <c r="A41" s="615"/>
      <c r="B41" s="616"/>
      <c r="C41" s="616"/>
      <c r="D41" s="620"/>
      <c r="E41" s="603"/>
      <c r="F41" s="604"/>
      <c r="G41" s="24" t="s">
        <v>45</v>
      </c>
      <c r="H41" s="605"/>
      <c r="I41" s="606"/>
      <c r="J41" s="93"/>
      <c r="K41" s="70"/>
      <c r="L41" s="83"/>
      <c r="M41" s="84"/>
      <c r="N41" s="76"/>
      <c r="O41" s="65"/>
      <c r="P41" s="657"/>
      <c r="Q41" s="658"/>
      <c r="R41" s="658"/>
      <c r="S41" s="658"/>
      <c r="T41" s="659"/>
      <c r="U41" s="608"/>
      <c r="V41" s="609"/>
      <c r="W41" s="609"/>
      <c r="X41" s="25" t="s">
        <v>46</v>
      </c>
      <c r="Y41" s="610"/>
      <c r="Z41" s="611"/>
      <c r="AA41" s="611"/>
      <c r="AB41" s="611"/>
      <c r="AC41" s="611"/>
      <c r="AD41" s="611"/>
      <c r="AE41" s="611"/>
      <c r="AF41" s="611"/>
      <c r="AG41" s="611"/>
      <c r="AH41" s="611"/>
      <c r="AI41" s="611"/>
      <c r="AJ41" s="611"/>
      <c r="AK41" s="611"/>
      <c r="AL41" s="611"/>
      <c r="AM41" s="611"/>
      <c r="AN41" s="611"/>
      <c r="AO41" s="611"/>
      <c r="AP41" s="612"/>
      <c r="AQ41" s="26"/>
      <c r="AR41" s="27"/>
      <c r="AS41" s="27"/>
      <c r="AT41" s="27"/>
      <c r="AU41" s="27"/>
      <c r="AV41" s="27"/>
      <c r="AW41" s="27"/>
      <c r="AX41" s="28"/>
      <c r="AY41" s="657"/>
      <c r="AZ41" s="658"/>
      <c r="BA41" s="658"/>
      <c r="BB41" s="658"/>
      <c r="BC41" s="658"/>
      <c r="BD41" s="658"/>
      <c r="BE41" s="658"/>
      <c r="BF41" s="658"/>
      <c r="BG41" s="659"/>
      <c r="BH41" s="657"/>
      <c r="BI41" s="658"/>
      <c r="BJ41" s="658"/>
      <c r="BK41" s="658"/>
      <c r="BL41" s="658"/>
      <c r="BM41" s="658"/>
      <c r="BN41" s="658"/>
      <c r="BO41" s="659"/>
      <c r="BP41" s="597"/>
      <c r="BQ41" s="652"/>
      <c r="BR41" s="652"/>
      <c r="BS41" s="652"/>
      <c r="BT41" s="652"/>
      <c r="BU41" s="652"/>
      <c r="BV41" s="652"/>
      <c r="BW41" s="652"/>
      <c r="BX41" s="652"/>
      <c r="BY41" s="652"/>
      <c r="BZ41" s="652"/>
      <c r="CA41" s="652"/>
      <c r="CB41" s="652"/>
      <c r="CC41" s="652"/>
      <c r="CD41" s="599"/>
      <c r="CE41" s="8"/>
      <c r="CF41" s="13">
        <f t="shared" si="0"/>
        <v>0</v>
      </c>
      <c r="CG41" s="8"/>
      <c r="CH41" s="8"/>
      <c r="CI41" s="8"/>
      <c r="CO41" s="8"/>
    </row>
    <row r="42" spans="1:93" ht="28.9" customHeight="1" thickBot="1">
      <c r="A42" s="617"/>
      <c r="B42" s="618"/>
      <c r="C42" s="618"/>
      <c r="D42" s="621"/>
      <c r="E42" s="631"/>
      <c r="F42" s="632"/>
      <c r="G42" s="29" t="s">
        <v>45</v>
      </c>
      <c r="H42" s="633"/>
      <c r="I42" s="634"/>
      <c r="J42" s="40"/>
      <c r="K42" s="71"/>
      <c r="L42" s="85"/>
      <c r="M42" s="86"/>
      <c r="N42" s="77"/>
      <c r="O42" s="66"/>
      <c r="P42" s="663"/>
      <c r="Q42" s="664"/>
      <c r="R42" s="664"/>
      <c r="S42" s="664"/>
      <c r="T42" s="665"/>
      <c r="U42" s="636"/>
      <c r="V42" s="637"/>
      <c r="W42" s="637"/>
      <c r="X42" s="30" t="s">
        <v>46</v>
      </c>
      <c r="Y42" s="685"/>
      <c r="Z42" s="686"/>
      <c r="AA42" s="686"/>
      <c r="AB42" s="686"/>
      <c r="AC42" s="686"/>
      <c r="AD42" s="686"/>
      <c r="AE42" s="686"/>
      <c r="AF42" s="686"/>
      <c r="AG42" s="686"/>
      <c r="AH42" s="686"/>
      <c r="AI42" s="686"/>
      <c r="AJ42" s="686"/>
      <c r="AK42" s="686"/>
      <c r="AL42" s="686"/>
      <c r="AM42" s="686"/>
      <c r="AN42" s="686"/>
      <c r="AO42" s="686"/>
      <c r="AP42" s="687"/>
      <c r="AQ42" s="41"/>
      <c r="AR42" s="42"/>
      <c r="AS42" s="42"/>
      <c r="AT42" s="42"/>
      <c r="AU42" s="42"/>
      <c r="AV42" s="42"/>
      <c r="AW42" s="42"/>
      <c r="AX42" s="43"/>
      <c r="AY42" s="663"/>
      <c r="AZ42" s="664"/>
      <c r="BA42" s="664"/>
      <c r="BB42" s="664"/>
      <c r="BC42" s="664"/>
      <c r="BD42" s="664"/>
      <c r="BE42" s="664"/>
      <c r="BF42" s="664"/>
      <c r="BG42" s="665"/>
      <c r="BH42" s="663"/>
      <c r="BI42" s="664"/>
      <c r="BJ42" s="664"/>
      <c r="BK42" s="664"/>
      <c r="BL42" s="664"/>
      <c r="BM42" s="664"/>
      <c r="BN42" s="664"/>
      <c r="BO42" s="665"/>
      <c r="BP42" s="600"/>
      <c r="BQ42" s="601"/>
      <c r="BR42" s="601"/>
      <c r="BS42" s="601"/>
      <c r="BT42" s="601"/>
      <c r="BU42" s="601"/>
      <c r="BV42" s="601"/>
      <c r="BW42" s="601"/>
      <c r="BX42" s="601"/>
      <c r="BY42" s="601"/>
      <c r="BZ42" s="601"/>
      <c r="CA42" s="601"/>
      <c r="CB42" s="601"/>
      <c r="CC42" s="601"/>
      <c r="CD42" s="602"/>
      <c r="CE42" s="8"/>
      <c r="CF42" s="13">
        <f t="shared" si="0"/>
        <v>0</v>
      </c>
      <c r="CG42" s="8"/>
      <c r="CH42" s="8"/>
      <c r="CI42" s="8"/>
      <c r="CO42" s="8"/>
    </row>
    <row r="43" spans="1:93" ht="28.9" customHeight="1">
      <c r="A43" s="688">
        <f t="shared" ref="A43" si="3">A39+1</f>
        <v>45297</v>
      </c>
      <c r="B43" s="689"/>
      <c r="C43" s="689"/>
      <c r="D43" s="694" t="s">
        <v>61</v>
      </c>
      <c r="E43" s="645"/>
      <c r="F43" s="646"/>
      <c r="G43" s="34" t="s">
        <v>45</v>
      </c>
      <c r="H43" s="647"/>
      <c r="I43" s="648"/>
      <c r="J43" s="95"/>
      <c r="K43" s="72"/>
      <c r="L43" s="87"/>
      <c r="M43" s="88"/>
      <c r="N43" s="78"/>
      <c r="O43" s="64"/>
      <c r="P43" s="626"/>
      <c r="Q43" s="627"/>
      <c r="R43" s="627"/>
      <c r="S43" s="627"/>
      <c r="T43" s="628"/>
      <c r="U43" s="650"/>
      <c r="V43" s="651"/>
      <c r="W43" s="651"/>
      <c r="X43" s="35" t="s">
        <v>46</v>
      </c>
      <c r="Y43" s="638"/>
      <c r="Z43" s="639"/>
      <c r="AA43" s="639"/>
      <c r="AB43" s="639"/>
      <c r="AC43" s="639"/>
      <c r="AD43" s="639"/>
      <c r="AE43" s="639"/>
      <c r="AF43" s="639"/>
      <c r="AG43" s="639"/>
      <c r="AH43" s="639"/>
      <c r="AI43" s="639"/>
      <c r="AJ43" s="639"/>
      <c r="AK43" s="639"/>
      <c r="AL43" s="639"/>
      <c r="AM43" s="639"/>
      <c r="AN43" s="639"/>
      <c r="AO43" s="639"/>
      <c r="AP43" s="640"/>
      <c r="AQ43" s="21"/>
      <c r="AR43" s="22"/>
      <c r="AS43" s="22"/>
      <c r="AT43" s="22"/>
      <c r="AU43" s="22"/>
      <c r="AV43" s="22"/>
      <c r="AW43" s="22"/>
      <c r="AX43" s="23"/>
      <c r="AY43" s="626"/>
      <c r="AZ43" s="627"/>
      <c r="BA43" s="627"/>
      <c r="BB43" s="627"/>
      <c r="BC43" s="627"/>
      <c r="BD43" s="627"/>
      <c r="BE43" s="627"/>
      <c r="BF43" s="627"/>
      <c r="BG43" s="628"/>
      <c r="BH43" s="675"/>
      <c r="BI43" s="676"/>
      <c r="BJ43" s="676"/>
      <c r="BK43" s="676"/>
      <c r="BL43" s="676"/>
      <c r="BM43" s="676"/>
      <c r="BN43" s="676"/>
      <c r="BO43" s="677"/>
      <c r="BP43" s="594"/>
      <c r="BQ43" s="595"/>
      <c r="BR43" s="595"/>
      <c r="BS43" s="595"/>
      <c r="BT43" s="595"/>
      <c r="BU43" s="595"/>
      <c r="BV43" s="595"/>
      <c r="BW43" s="595"/>
      <c r="BX43" s="595"/>
      <c r="BY43" s="595"/>
      <c r="BZ43" s="595"/>
      <c r="CA43" s="595"/>
      <c r="CB43" s="595"/>
      <c r="CC43" s="595"/>
      <c r="CD43" s="596"/>
      <c r="CE43" s="8"/>
      <c r="CF43" s="13">
        <f t="shared" si="0"/>
        <v>0</v>
      </c>
      <c r="CG43" s="8"/>
      <c r="CH43" s="8"/>
      <c r="CI43" s="8"/>
      <c r="CO43" s="8"/>
    </row>
    <row r="44" spans="1:93" ht="28.9" customHeight="1">
      <c r="A44" s="690"/>
      <c r="B44" s="691"/>
      <c r="C44" s="691"/>
      <c r="D44" s="695"/>
      <c r="E44" s="603"/>
      <c r="F44" s="604"/>
      <c r="G44" s="24" t="s">
        <v>45</v>
      </c>
      <c r="H44" s="605"/>
      <c r="I44" s="606"/>
      <c r="J44" s="93"/>
      <c r="K44" s="70"/>
      <c r="L44" s="83"/>
      <c r="M44" s="84"/>
      <c r="N44" s="76"/>
      <c r="O44" s="65"/>
      <c r="P44" s="657"/>
      <c r="Q44" s="658"/>
      <c r="R44" s="658"/>
      <c r="S44" s="658"/>
      <c r="T44" s="659"/>
      <c r="U44" s="608"/>
      <c r="V44" s="609"/>
      <c r="W44" s="609"/>
      <c r="X44" s="25" t="s">
        <v>46</v>
      </c>
      <c r="Y44" s="610"/>
      <c r="Z44" s="611"/>
      <c r="AA44" s="611"/>
      <c r="AB44" s="611"/>
      <c r="AC44" s="611"/>
      <c r="AD44" s="611"/>
      <c r="AE44" s="611"/>
      <c r="AF44" s="611"/>
      <c r="AG44" s="611"/>
      <c r="AH44" s="611"/>
      <c r="AI44" s="611"/>
      <c r="AJ44" s="611"/>
      <c r="AK44" s="611"/>
      <c r="AL44" s="611"/>
      <c r="AM44" s="611"/>
      <c r="AN44" s="611"/>
      <c r="AO44" s="611"/>
      <c r="AP44" s="612"/>
      <c r="AQ44" s="26"/>
      <c r="AR44" s="27"/>
      <c r="AS44" s="27"/>
      <c r="AT44" s="27"/>
      <c r="AU44" s="27"/>
      <c r="AV44" s="27"/>
      <c r="AW44" s="27"/>
      <c r="AX44" s="28"/>
      <c r="AY44" s="657"/>
      <c r="AZ44" s="658"/>
      <c r="BA44" s="658"/>
      <c r="BB44" s="658"/>
      <c r="BC44" s="658"/>
      <c r="BD44" s="658"/>
      <c r="BE44" s="658"/>
      <c r="BF44" s="658"/>
      <c r="BG44" s="659"/>
      <c r="BH44" s="657"/>
      <c r="BI44" s="658"/>
      <c r="BJ44" s="658"/>
      <c r="BK44" s="658"/>
      <c r="BL44" s="658"/>
      <c r="BM44" s="658"/>
      <c r="BN44" s="658"/>
      <c r="BO44" s="659"/>
      <c r="BP44" s="597"/>
      <c r="BQ44" s="652"/>
      <c r="BR44" s="652"/>
      <c r="BS44" s="652"/>
      <c r="BT44" s="652"/>
      <c r="BU44" s="652"/>
      <c r="BV44" s="652"/>
      <c r="BW44" s="652"/>
      <c r="BX44" s="652"/>
      <c r="BY44" s="652"/>
      <c r="BZ44" s="652"/>
      <c r="CA44" s="652"/>
      <c r="CB44" s="652"/>
      <c r="CC44" s="652"/>
      <c r="CD44" s="599"/>
      <c r="CE44" s="8"/>
      <c r="CF44" s="13">
        <f t="shared" si="0"/>
        <v>0</v>
      </c>
      <c r="CG44" s="8"/>
      <c r="CH44" s="8"/>
      <c r="CI44" s="8"/>
      <c r="CO44" s="8"/>
    </row>
    <row r="45" spans="1:93" ht="28.9" customHeight="1">
      <c r="A45" s="690"/>
      <c r="B45" s="691"/>
      <c r="C45" s="691"/>
      <c r="D45" s="695"/>
      <c r="E45" s="603"/>
      <c r="F45" s="604"/>
      <c r="G45" s="24" t="s">
        <v>45</v>
      </c>
      <c r="H45" s="605"/>
      <c r="I45" s="606"/>
      <c r="J45" s="93"/>
      <c r="K45" s="70"/>
      <c r="L45" s="83"/>
      <c r="M45" s="84"/>
      <c r="N45" s="76"/>
      <c r="O45" s="65"/>
      <c r="P45" s="657"/>
      <c r="Q45" s="658"/>
      <c r="R45" s="658"/>
      <c r="S45" s="658"/>
      <c r="T45" s="659"/>
      <c r="U45" s="608"/>
      <c r="V45" s="609"/>
      <c r="W45" s="609"/>
      <c r="X45" s="25" t="s">
        <v>46</v>
      </c>
      <c r="Y45" s="610"/>
      <c r="Z45" s="611"/>
      <c r="AA45" s="611"/>
      <c r="AB45" s="611"/>
      <c r="AC45" s="611"/>
      <c r="AD45" s="611"/>
      <c r="AE45" s="611"/>
      <c r="AF45" s="611"/>
      <c r="AG45" s="611"/>
      <c r="AH45" s="611"/>
      <c r="AI45" s="611"/>
      <c r="AJ45" s="611"/>
      <c r="AK45" s="611"/>
      <c r="AL45" s="611"/>
      <c r="AM45" s="611"/>
      <c r="AN45" s="611"/>
      <c r="AO45" s="611"/>
      <c r="AP45" s="612"/>
      <c r="AQ45" s="26"/>
      <c r="AR45" s="27"/>
      <c r="AS45" s="27"/>
      <c r="AT45" s="27"/>
      <c r="AU45" s="27"/>
      <c r="AV45" s="27"/>
      <c r="AW45" s="27"/>
      <c r="AX45" s="28"/>
      <c r="AY45" s="657"/>
      <c r="AZ45" s="658"/>
      <c r="BA45" s="658"/>
      <c r="BB45" s="658"/>
      <c r="BC45" s="658"/>
      <c r="BD45" s="658"/>
      <c r="BE45" s="658"/>
      <c r="BF45" s="658"/>
      <c r="BG45" s="659"/>
      <c r="BH45" s="657"/>
      <c r="BI45" s="658"/>
      <c r="BJ45" s="658"/>
      <c r="BK45" s="658"/>
      <c r="BL45" s="658"/>
      <c r="BM45" s="658"/>
      <c r="BN45" s="658"/>
      <c r="BO45" s="659"/>
      <c r="BP45" s="597"/>
      <c r="BQ45" s="652"/>
      <c r="BR45" s="652"/>
      <c r="BS45" s="652"/>
      <c r="BT45" s="652"/>
      <c r="BU45" s="652"/>
      <c r="BV45" s="652"/>
      <c r="BW45" s="652"/>
      <c r="BX45" s="652"/>
      <c r="BY45" s="652"/>
      <c r="BZ45" s="652"/>
      <c r="CA45" s="652"/>
      <c r="CB45" s="652"/>
      <c r="CC45" s="652"/>
      <c r="CD45" s="599"/>
      <c r="CE45" s="8"/>
      <c r="CF45" s="13">
        <f t="shared" si="0"/>
        <v>0</v>
      </c>
      <c r="CG45" s="8"/>
      <c r="CH45" s="8"/>
      <c r="CI45" s="8"/>
      <c r="CO45" s="8"/>
    </row>
    <row r="46" spans="1:93" ht="28.9" customHeight="1" thickBot="1">
      <c r="A46" s="692"/>
      <c r="B46" s="693"/>
      <c r="C46" s="693"/>
      <c r="D46" s="696"/>
      <c r="E46" s="631"/>
      <c r="F46" s="632"/>
      <c r="G46" s="29" t="s">
        <v>45</v>
      </c>
      <c r="H46" s="633"/>
      <c r="I46" s="634"/>
      <c r="J46" s="94"/>
      <c r="K46" s="73"/>
      <c r="L46" s="89"/>
      <c r="M46" s="90"/>
      <c r="N46" s="79"/>
      <c r="O46" s="67"/>
      <c r="P46" s="653"/>
      <c r="Q46" s="654"/>
      <c r="R46" s="654"/>
      <c r="S46" s="654"/>
      <c r="T46" s="655"/>
      <c r="U46" s="636"/>
      <c r="V46" s="637"/>
      <c r="W46" s="637"/>
      <c r="X46" s="30" t="s">
        <v>46</v>
      </c>
      <c r="Y46" s="679"/>
      <c r="Z46" s="680"/>
      <c r="AA46" s="680"/>
      <c r="AB46" s="680"/>
      <c r="AC46" s="680"/>
      <c r="AD46" s="680"/>
      <c r="AE46" s="680"/>
      <c r="AF46" s="680"/>
      <c r="AG46" s="680"/>
      <c r="AH46" s="680"/>
      <c r="AI46" s="680"/>
      <c r="AJ46" s="680"/>
      <c r="AK46" s="680"/>
      <c r="AL46" s="680"/>
      <c r="AM46" s="680"/>
      <c r="AN46" s="680"/>
      <c r="AO46" s="680"/>
      <c r="AP46" s="681"/>
      <c r="AQ46" s="31"/>
      <c r="AR46" s="32"/>
      <c r="AS46" s="32"/>
      <c r="AT46" s="32"/>
      <c r="AU46" s="32"/>
      <c r="AV46" s="32"/>
      <c r="AW46" s="32"/>
      <c r="AX46" s="33"/>
      <c r="AY46" s="653"/>
      <c r="AZ46" s="654"/>
      <c r="BA46" s="654"/>
      <c r="BB46" s="654"/>
      <c r="BC46" s="654"/>
      <c r="BD46" s="654"/>
      <c r="BE46" s="654"/>
      <c r="BF46" s="654"/>
      <c r="BG46" s="655"/>
      <c r="BH46" s="653"/>
      <c r="BI46" s="654"/>
      <c r="BJ46" s="654"/>
      <c r="BK46" s="654"/>
      <c r="BL46" s="654"/>
      <c r="BM46" s="654"/>
      <c r="BN46" s="654"/>
      <c r="BO46" s="655"/>
      <c r="BP46" s="600"/>
      <c r="BQ46" s="601"/>
      <c r="BR46" s="601"/>
      <c r="BS46" s="601"/>
      <c r="BT46" s="601"/>
      <c r="BU46" s="601"/>
      <c r="BV46" s="601"/>
      <c r="BW46" s="601"/>
      <c r="BX46" s="601"/>
      <c r="BY46" s="601"/>
      <c r="BZ46" s="601"/>
      <c r="CA46" s="601"/>
      <c r="CB46" s="601"/>
      <c r="CC46" s="601"/>
      <c r="CD46" s="602"/>
      <c r="CE46" s="8"/>
      <c r="CF46" s="13">
        <f t="shared" si="0"/>
        <v>0</v>
      </c>
      <c r="CG46" s="8"/>
      <c r="CH46" s="8"/>
      <c r="CI46" s="8"/>
      <c r="CO46" s="8"/>
    </row>
    <row r="47" spans="1:93" ht="28.9" customHeight="1">
      <c r="A47" s="688">
        <f t="shared" ref="A47" si="4">A43+1</f>
        <v>45298</v>
      </c>
      <c r="B47" s="689"/>
      <c r="C47" s="689"/>
      <c r="D47" s="694" t="s">
        <v>62</v>
      </c>
      <c r="E47" s="645"/>
      <c r="F47" s="646"/>
      <c r="G47" s="34" t="s">
        <v>45</v>
      </c>
      <c r="H47" s="647"/>
      <c r="I47" s="648"/>
      <c r="J47" s="36"/>
      <c r="K47" s="74"/>
      <c r="L47" s="91"/>
      <c r="M47" s="92"/>
      <c r="N47" s="80"/>
      <c r="O47" s="68"/>
      <c r="P47" s="660"/>
      <c r="Q47" s="661"/>
      <c r="R47" s="661"/>
      <c r="S47" s="661"/>
      <c r="T47" s="662"/>
      <c r="U47" s="650"/>
      <c r="V47" s="651"/>
      <c r="W47" s="651"/>
      <c r="X47" s="35" t="s">
        <v>46</v>
      </c>
      <c r="Y47" s="666"/>
      <c r="Z47" s="667"/>
      <c r="AA47" s="667"/>
      <c r="AB47" s="667"/>
      <c r="AC47" s="667"/>
      <c r="AD47" s="667"/>
      <c r="AE47" s="667"/>
      <c r="AF47" s="667"/>
      <c r="AG47" s="667"/>
      <c r="AH47" s="667"/>
      <c r="AI47" s="667"/>
      <c r="AJ47" s="667"/>
      <c r="AK47" s="667"/>
      <c r="AL47" s="667"/>
      <c r="AM47" s="667"/>
      <c r="AN47" s="667"/>
      <c r="AO47" s="667"/>
      <c r="AP47" s="668"/>
      <c r="AQ47" s="37"/>
      <c r="AR47" s="38"/>
      <c r="AS47" s="38"/>
      <c r="AT47" s="38"/>
      <c r="AU47" s="38"/>
      <c r="AV47" s="38"/>
      <c r="AW47" s="38"/>
      <c r="AX47" s="39"/>
      <c r="AY47" s="660"/>
      <c r="AZ47" s="661"/>
      <c r="BA47" s="661"/>
      <c r="BB47" s="661"/>
      <c r="BC47" s="661"/>
      <c r="BD47" s="661"/>
      <c r="BE47" s="661"/>
      <c r="BF47" s="661"/>
      <c r="BG47" s="662"/>
      <c r="BH47" s="682"/>
      <c r="BI47" s="683"/>
      <c r="BJ47" s="683"/>
      <c r="BK47" s="683"/>
      <c r="BL47" s="683"/>
      <c r="BM47" s="683"/>
      <c r="BN47" s="683"/>
      <c r="BO47" s="684"/>
      <c r="BP47" s="594"/>
      <c r="BQ47" s="595"/>
      <c r="BR47" s="595"/>
      <c r="BS47" s="595"/>
      <c r="BT47" s="595"/>
      <c r="BU47" s="595"/>
      <c r="BV47" s="595"/>
      <c r="BW47" s="595"/>
      <c r="BX47" s="595"/>
      <c r="BY47" s="595"/>
      <c r="BZ47" s="595"/>
      <c r="CA47" s="595"/>
      <c r="CB47" s="595"/>
      <c r="CC47" s="595"/>
      <c r="CD47" s="596"/>
      <c r="CE47" s="8"/>
      <c r="CF47" s="13">
        <f t="shared" si="0"/>
        <v>0</v>
      </c>
      <c r="CG47" s="8"/>
      <c r="CH47" s="8"/>
      <c r="CI47" s="8"/>
      <c r="CO47" s="8"/>
    </row>
    <row r="48" spans="1:93" ht="28.9" customHeight="1">
      <c r="A48" s="690"/>
      <c r="B48" s="691"/>
      <c r="C48" s="691"/>
      <c r="D48" s="695"/>
      <c r="E48" s="603"/>
      <c r="F48" s="604"/>
      <c r="G48" s="24" t="s">
        <v>45</v>
      </c>
      <c r="H48" s="605"/>
      <c r="I48" s="606"/>
      <c r="J48" s="93"/>
      <c r="K48" s="70"/>
      <c r="L48" s="83"/>
      <c r="M48" s="84"/>
      <c r="N48" s="76"/>
      <c r="O48" s="65"/>
      <c r="P48" s="657"/>
      <c r="Q48" s="658"/>
      <c r="R48" s="658"/>
      <c r="S48" s="658"/>
      <c r="T48" s="659"/>
      <c r="U48" s="608"/>
      <c r="V48" s="609"/>
      <c r="W48" s="609"/>
      <c r="X48" s="25" t="s">
        <v>46</v>
      </c>
      <c r="Y48" s="610"/>
      <c r="Z48" s="611"/>
      <c r="AA48" s="611"/>
      <c r="AB48" s="611"/>
      <c r="AC48" s="611"/>
      <c r="AD48" s="611"/>
      <c r="AE48" s="611"/>
      <c r="AF48" s="611"/>
      <c r="AG48" s="611"/>
      <c r="AH48" s="611"/>
      <c r="AI48" s="611"/>
      <c r="AJ48" s="611"/>
      <c r="AK48" s="611"/>
      <c r="AL48" s="611"/>
      <c r="AM48" s="611"/>
      <c r="AN48" s="611"/>
      <c r="AO48" s="611"/>
      <c r="AP48" s="612"/>
      <c r="AQ48" s="26"/>
      <c r="AR48" s="27"/>
      <c r="AS48" s="27"/>
      <c r="AT48" s="27"/>
      <c r="AU48" s="27"/>
      <c r="AV48" s="27"/>
      <c r="AW48" s="27" t="s">
        <v>47</v>
      </c>
      <c r="AX48" s="28"/>
      <c r="AY48" s="657"/>
      <c r="AZ48" s="658"/>
      <c r="BA48" s="658"/>
      <c r="BB48" s="658"/>
      <c r="BC48" s="658"/>
      <c r="BD48" s="658"/>
      <c r="BE48" s="658"/>
      <c r="BF48" s="658"/>
      <c r="BG48" s="659"/>
      <c r="BH48" s="657"/>
      <c r="BI48" s="658"/>
      <c r="BJ48" s="658"/>
      <c r="BK48" s="658"/>
      <c r="BL48" s="658"/>
      <c r="BM48" s="658"/>
      <c r="BN48" s="658"/>
      <c r="BO48" s="659"/>
      <c r="BP48" s="597"/>
      <c r="BQ48" s="652"/>
      <c r="BR48" s="652"/>
      <c r="BS48" s="652"/>
      <c r="BT48" s="652"/>
      <c r="BU48" s="652"/>
      <c r="BV48" s="652"/>
      <c r="BW48" s="652"/>
      <c r="BX48" s="652"/>
      <c r="BY48" s="652"/>
      <c r="BZ48" s="652"/>
      <c r="CA48" s="652"/>
      <c r="CB48" s="652"/>
      <c r="CC48" s="652"/>
      <c r="CD48" s="599"/>
      <c r="CE48" s="8"/>
      <c r="CF48" s="13">
        <f t="shared" si="0"/>
        <v>0</v>
      </c>
      <c r="CG48" s="8"/>
      <c r="CH48" s="8"/>
      <c r="CI48" s="8"/>
      <c r="CO48" s="8"/>
    </row>
    <row r="49" spans="1:93" ht="28.9" customHeight="1">
      <c r="A49" s="690"/>
      <c r="B49" s="691"/>
      <c r="C49" s="691"/>
      <c r="D49" s="695"/>
      <c r="E49" s="603"/>
      <c r="F49" s="604"/>
      <c r="G49" s="24" t="s">
        <v>45</v>
      </c>
      <c r="H49" s="605"/>
      <c r="I49" s="606"/>
      <c r="J49" s="93"/>
      <c r="K49" s="70"/>
      <c r="L49" s="83"/>
      <c r="M49" s="84"/>
      <c r="N49" s="76"/>
      <c r="O49" s="65"/>
      <c r="P49" s="657"/>
      <c r="Q49" s="658"/>
      <c r="R49" s="658"/>
      <c r="S49" s="658"/>
      <c r="T49" s="659"/>
      <c r="U49" s="608"/>
      <c r="V49" s="609"/>
      <c r="W49" s="609"/>
      <c r="X49" s="25" t="s">
        <v>46</v>
      </c>
      <c r="Y49" s="610"/>
      <c r="Z49" s="611"/>
      <c r="AA49" s="611"/>
      <c r="AB49" s="611"/>
      <c r="AC49" s="611"/>
      <c r="AD49" s="611"/>
      <c r="AE49" s="611"/>
      <c r="AF49" s="611"/>
      <c r="AG49" s="611"/>
      <c r="AH49" s="611"/>
      <c r="AI49" s="611"/>
      <c r="AJ49" s="611"/>
      <c r="AK49" s="611"/>
      <c r="AL49" s="611"/>
      <c r="AM49" s="611"/>
      <c r="AN49" s="611"/>
      <c r="AO49" s="611"/>
      <c r="AP49" s="612"/>
      <c r="AQ49" s="26"/>
      <c r="AR49" s="27"/>
      <c r="AS49" s="27"/>
      <c r="AT49" s="27"/>
      <c r="AU49" s="27"/>
      <c r="AV49" s="27"/>
      <c r="AW49" s="27"/>
      <c r="AX49" s="28" t="s">
        <v>47</v>
      </c>
      <c r="AY49" s="657"/>
      <c r="AZ49" s="658"/>
      <c r="BA49" s="658"/>
      <c r="BB49" s="658"/>
      <c r="BC49" s="658"/>
      <c r="BD49" s="658"/>
      <c r="BE49" s="658"/>
      <c r="BF49" s="658"/>
      <c r="BG49" s="659"/>
      <c r="BH49" s="657"/>
      <c r="BI49" s="658"/>
      <c r="BJ49" s="658"/>
      <c r="BK49" s="658"/>
      <c r="BL49" s="658"/>
      <c r="BM49" s="658"/>
      <c r="BN49" s="658"/>
      <c r="BO49" s="659"/>
      <c r="BP49" s="597"/>
      <c r="BQ49" s="652"/>
      <c r="BR49" s="652"/>
      <c r="BS49" s="652"/>
      <c r="BT49" s="652"/>
      <c r="BU49" s="652"/>
      <c r="BV49" s="652"/>
      <c r="BW49" s="652"/>
      <c r="BX49" s="652"/>
      <c r="BY49" s="652"/>
      <c r="BZ49" s="652"/>
      <c r="CA49" s="652"/>
      <c r="CB49" s="652"/>
      <c r="CC49" s="652"/>
      <c r="CD49" s="599"/>
      <c r="CE49" s="8"/>
      <c r="CF49" s="13">
        <f t="shared" si="0"/>
        <v>0</v>
      </c>
      <c r="CG49" s="8"/>
      <c r="CH49" s="8"/>
      <c r="CI49" s="8"/>
      <c r="CO49" s="8"/>
    </row>
    <row r="50" spans="1:93" ht="28.5" customHeight="1" thickBot="1">
      <c r="A50" s="692"/>
      <c r="B50" s="693"/>
      <c r="C50" s="693"/>
      <c r="D50" s="696"/>
      <c r="E50" s="631"/>
      <c r="F50" s="632"/>
      <c r="G50" s="29" t="s">
        <v>45</v>
      </c>
      <c r="H50" s="633"/>
      <c r="I50" s="634"/>
      <c r="J50" s="94"/>
      <c r="K50" s="70"/>
      <c r="L50" s="89"/>
      <c r="M50" s="90"/>
      <c r="N50" s="76"/>
      <c r="O50" s="65"/>
      <c r="P50" s="653"/>
      <c r="Q50" s="654"/>
      <c r="R50" s="654"/>
      <c r="S50" s="654"/>
      <c r="T50" s="655"/>
      <c r="U50" s="636"/>
      <c r="V50" s="637"/>
      <c r="W50" s="637"/>
      <c r="X50" s="30" t="s">
        <v>46</v>
      </c>
      <c r="Y50" s="679"/>
      <c r="Z50" s="680"/>
      <c r="AA50" s="680"/>
      <c r="AB50" s="680"/>
      <c r="AC50" s="680"/>
      <c r="AD50" s="680"/>
      <c r="AE50" s="680"/>
      <c r="AF50" s="680"/>
      <c r="AG50" s="680"/>
      <c r="AH50" s="680"/>
      <c r="AI50" s="680"/>
      <c r="AJ50" s="680"/>
      <c r="AK50" s="680"/>
      <c r="AL50" s="680"/>
      <c r="AM50" s="680"/>
      <c r="AN50" s="680"/>
      <c r="AO50" s="680"/>
      <c r="AP50" s="681"/>
      <c r="AQ50" s="31"/>
      <c r="AR50" s="32"/>
      <c r="AS50" s="32"/>
      <c r="AT50" s="32"/>
      <c r="AU50" s="32"/>
      <c r="AV50" s="32"/>
      <c r="AW50" s="32"/>
      <c r="AX50" s="33" t="s">
        <v>47</v>
      </c>
      <c r="AY50" s="653"/>
      <c r="AZ50" s="654"/>
      <c r="BA50" s="654"/>
      <c r="BB50" s="654"/>
      <c r="BC50" s="654"/>
      <c r="BD50" s="654"/>
      <c r="BE50" s="654"/>
      <c r="BF50" s="654"/>
      <c r="BG50" s="655"/>
      <c r="BH50" s="653"/>
      <c r="BI50" s="654"/>
      <c r="BJ50" s="654"/>
      <c r="BK50" s="654"/>
      <c r="BL50" s="654"/>
      <c r="BM50" s="654"/>
      <c r="BN50" s="654"/>
      <c r="BO50" s="655"/>
      <c r="BP50" s="600"/>
      <c r="BQ50" s="601"/>
      <c r="BR50" s="601"/>
      <c r="BS50" s="601"/>
      <c r="BT50" s="601"/>
      <c r="BU50" s="601"/>
      <c r="BV50" s="601"/>
      <c r="BW50" s="601"/>
      <c r="BX50" s="601"/>
      <c r="BY50" s="601"/>
      <c r="BZ50" s="601"/>
      <c r="CA50" s="601"/>
      <c r="CB50" s="601"/>
      <c r="CC50" s="601"/>
      <c r="CD50" s="602"/>
      <c r="CE50" s="8"/>
      <c r="CF50" s="13">
        <f t="shared" si="0"/>
        <v>0</v>
      </c>
      <c r="CG50" s="8"/>
      <c r="CH50" s="8"/>
      <c r="CI50" s="8"/>
      <c r="CO50" s="8"/>
    </row>
    <row r="51" spans="1:93" s="17" customFormat="1" ht="18" customHeight="1">
      <c r="A51" s="697" t="s">
        <v>48</v>
      </c>
      <c r="B51" s="697"/>
      <c r="C51" s="697"/>
      <c r="D51" s="697"/>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8"/>
      <c r="AQ51" s="697"/>
      <c r="AR51" s="697"/>
      <c r="AS51" s="697"/>
      <c r="AT51" s="697"/>
      <c r="AU51" s="697"/>
      <c r="AV51" s="697"/>
      <c r="AW51" s="697"/>
      <c r="AX51" s="697"/>
      <c r="AY51" s="698"/>
      <c r="AZ51" s="698"/>
      <c r="BA51" s="698"/>
      <c r="BB51" s="698"/>
      <c r="BC51" s="698"/>
      <c r="BD51" s="698"/>
      <c r="BE51" s="698"/>
      <c r="BF51" s="698"/>
      <c r="BG51" s="698"/>
      <c r="BH51" s="698"/>
      <c r="BI51" s="698"/>
      <c r="BJ51" s="698"/>
      <c r="BK51" s="698"/>
      <c r="BL51" s="698"/>
      <c r="BM51" s="698"/>
      <c r="BN51" s="698"/>
      <c r="BO51" s="698"/>
      <c r="BP51" s="698"/>
      <c r="BQ51" s="698"/>
      <c r="BR51" s="698"/>
      <c r="BS51" s="698"/>
      <c r="BT51" s="698"/>
      <c r="BU51" s="698"/>
      <c r="BV51" s="698"/>
      <c r="BW51" s="698"/>
      <c r="BX51" s="698"/>
      <c r="BY51" s="698"/>
      <c r="BZ51" s="698"/>
      <c r="CA51" s="698"/>
      <c r="CB51" s="698"/>
      <c r="CC51" s="698"/>
      <c r="CD51" s="698"/>
      <c r="CE51" s="16"/>
      <c r="CF51" s="16"/>
      <c r="CG51" s="16"/>
      <c r="CH51" s="16"/>
      <c r="CI51" s="16"/>
    </row>
    <row r="52" spans="1:93" s="17" customFormat="1" ht="18" customHeight="1">
      <c r="A52" s="699" t="s">
        <v>49</v>
      </c>
      <c r="B52" s="699"/>
      <c r="C52" s="699"/>
      <c r="D52" s="699"/>
      <c r="E52" s="699"/>
      <c r="F52" s="699"/>
      <c r="G52" s="699"/>
      <c r="H52" s="699"/>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c r="BU52" s="699"/>
      <c r="BV52" s="699"/>
      <c r="BW52" s="699"/>
      <c r="BX52" s="699"/>
      <c r="BY52" s="699"/>
      <c r="BZ52" s="699"/>
      <c r="CA52" s="699"/>
      <c r="CB52" s="699"/>
      <c r="CC52" s="699"/>
      <c r="CD52" s="699"/>
      <c r="CE52" s="16"/>
      <c r="CF52" s="16"/>
      <c r="CG52" s="16"/>
      <c r="CH52" s="16"/>
      <c r="CI52" s="16"/>
    </row>
    <row r="53" spans="1:93" s="17" customFormat="1" ht="15.6" hidden="1" customHeight="1">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6"/>
      <c r="CF53" s="16"/>
      <c r="CG53" s="16"/>
      <c r="CH53" s="16"/>
      <c r="CI53" s="16"/>
    </row>
    <row r="54" spans="1:93" ht="24.95" hidden="1" customHeight="1">
      <c r="J54" s="45">
        <f t="shared" ref="J54:N54" si="5">COUNTA(J$23:J$50)</f>
        <v>0</v>
      </c>
      <c r="K54" s="45">
        <f t="shared" si="5"/>
        <v>0</v>
      </c>
      <c r="L54" s="45">
        <f t="shared" si="5"/>
        <v>0</v>
      </c>
      <c r="M54" s="45">
        <f t="shared" si="5"/>
        <v>0</v>
      </c>
      <c r="N54" s="45">
        <f t="shared" si="5"/>
        <v>0</v>
      </c>
      <c r="O54" s="45">
        <f>COUNTA(O$23:O$50)</f>
        <v>0</v>
      </c>
      <c r="P54" s="45">
        <f>K54+L54+M54+N54+O54</f>
        <v>0</v>
      </c>
      <c r="AQ54" s="45">
        <f t="shared" ref="AQ54:AW54" si="6">COUNTIF(AQ$23:AQ$50,"有")</f>
        <v>0</v>
      </c>
      <c r="AR54" s="45">
        <f t="shared" si="6"/>
        <v>0</v>
      </c>
      <c r="AS54" s="45">
        <f t="shared" si="6"/>
        <v>0</v>
      </c>
      <c r="AT54" s="45">
        <f t="shared" si="6"/>
        <v>0</v>
      </c>
      <c r="AU54" s="45">
        <f t="shared" si="6"/>
        <v>0</v>
      </c>
      <c r="AV54" s="45">
        <f t="shared" si="6"/>
        <v>0</v>
      </c>
      <c r="AW54" s="45">
        <f t="shared" si="6"/>
        <v>0</v>
      </c>
      <c r="AX54" s="45">
        <f>COUNTIF(AX$23:AX$50,"有")</f>
        <v>0</v>
      </c>
      <c r="CE54" s="18"/>
      <c r="CF54" s="18"/>
      <c r="CG54" s="18"/>
      <c r="CH54" s="18"/>
      <c r="CI54" s="18"/>
    </row>
    <row r="55" spans="1:93" ht="24.95" hidden="1" customHeight="1">
      <c r="K55" s="45">
        <f>J54+K54</f>
        <v>0</v>
      </c>
      <c r="M55" s="45">
        <f>L54+M54</f>
        <v>0</v>
      </c>
      <c r="O55" s="45">
        <f>N54+O54</f>
        <v>0</v>
      </c>
      <c r="CE55" s="18"/>
      <c r="CF55" s="18"/>
      <c r="CG55" s="18"/>
      <c r="CH55" s="18"/>
      <c r="CI55" s="18"/>
    </row>
    <row r="56" spans="1:93" ht="24.95" hidden="1" customHeight="1">
      <c r="A56" s="102" t="s">
        <v>148</v>
      </c>
      <c r="B56" s="19"/>
      <c r="C56" s="19"/>
      <c r="D56" s="97" t="s">
        <v>111</v>
      </c>
      <c r="E56" s="97"/>
      <c r="F56" s="97"/>
      <c r="G56" s="97" t="s">
        <v>110</v>
      </c>
      <c r="H56" s="97"/>
      <c r="I56" s="19"/>
      <c r="J56" s="19"/>
      <c r="K56" s="100" t="s">
        <v>86</v>
      </c>
      <c r="L56" s="101" t="s">
        <v>150</v>
      </c>
      <c r="M56" s="96"/>
      <c r="Q56" s="19"/>
      <c r="R56" s="104" t="s">
        <v>156</v>
      </c>
      <c r="S56" s="104"/>
      <c r="T56" s="104"/>
      <c r="U56" s="19"/>
      <c r="V56" s="19"/>
      <c r="W56" s="19"/>
      <c r="X56" s="19"/>
      <c r="Y56" s="105" t="s">
        <v>157</v>
      </c>
      <c r="AF56" s="104" t="s">
        <v>158</v>
      </c>
      <c r="AG56" s="19"/>
      <c r="AH56" s="19"/>
      <c r="AI56" s="19"/>
      <c r="AJ56" s="19"/>
      <c r="AK56" s="19"/>
      <c r="AL56" s="19"/>
      <c r="AM56" s="104" t="s">
        <v>159</v>
      </c>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44" t="s">
        <v>142</v>
      </c>
      <c r="CH56" s="60"/>
      <c r="CI56" s="61"/>
      <c r="CJ56" s="61"/>
      <c r="CK56" s="61"/>
      <c r="CL56" s="61"/>
      <c r="CM56" s="61"/>
    </row>
    <row r="57" spans="1:93" ht="24.95" hidden="1" customHeight="1">
      <c r="A57" s="45" t="s">
        <v>70</v>
      </c>
      <c r="B57" s="45">
        <v>1</v>
      </c>
      <c r="D57" s="45" t="s">
        <v>91</v>
      </c>
      <c r="E57" s="45">
        <v>1</v>
      </c>
      <c r="G57" s="49" t="e" cm="1" vm="1">
        <f t="array" ref="G57">_xlfn.UNIQUE(_xlfn._xlws.FILTER(J23:J50,(J23:J50&lt;&gt;"")))</f>
        <v>#VALUE!</v>
      </c>
      <c r="H57" s="45" t="str">
        <f>IFERROR(VLOOKUP(G57,$D$57:E75,2,FALSE),"")</f>
        <v/>
      </c>
      <c r="I57" s="19">
        <f>IF(H57="",0,1)</f>
        <v>0</v>
      </c>
      <c r="J57" s="19"/>
      <c r="K57" s="98" t="s">
        <v>151</v>
      </c>
      <c r="L57" s="99" t="s">
        <v>152</v>
      </c>
      <c r="M57" s="99" t="s">
        <v>153</v>
      </c>
      <c r="N57" s="99" t="s">
        <v>154</v>
      </c>
      <c r="O57" s="99" t="s">
        <v>155</v>
      </c>
      <c r="P57" s="19"/>
      <c r="Q57" s="19"/>
      <c r="R57" s="19"/>
      <c r="S57" s="19"/>
      <c r="T57" s="19"/>
      <c r="U57" s="19"/>
      <c r="V57" s="19"/>
      <c r="W57" s="19"/>
      <c r="X57" s="19"/>
      <c r="Y57" s="46"/>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62" t="s">
        <v>146</v>
      </c>
      <c r="CH57" s="60"/>
      <c r="CI57" s="61"/>
      <c r="CJ57" s="61"/>
      <c r="CK57" s="61"/>
      <c r="CL57" s="61"/>
      <c r="CM57" s="61"/>
    </row>
    <row r="58" spans="1:93" ht="24.95" hidden="1" customHeight="1">
      <c r="A58" s="45" t="s">
        <v>71</v>
      </c>
      <c r="B58" s="45">
        <v>2</v>
      </c>
      <c r="D58" s="45" t="s">
        <v>92</v>
      </c>
      <c r="E58" s="45">
        <v>2</v>
      </c>
      <c r="G58" s="45"/>
      <c r="H58" s="45">
        <f>IFERROR(VLOOKUP(G58,$D$57:E76,2,FALSE),"")</f>
        <v>0</v>
      </c>
      <c r="I58" s="19">
        <f t="shared" ref="I58:I66" si="7">IF(H58="",0,1)</f>
        <v>0</v>
      </c>
      <c r="K58" s="48" t="s">
        <v>147</v>
      </c>
      <c r="L58" s="48" t="str">
        <f>IFERROR(VLOOKUP("R",K23:O50,2,FALSE),"")</f>
        <v/>
      </c>
      <c r="M58" s="48" t="str">
        <f>IFERROR(VLOOKUP("R",K23:O50,3,FALSE),"")</f>
        <v/>
      </c>
      <c r="N58" s="48" t="str">
        <f>IFERROR(VLOOKUP("R",K23:O50,4,FALSE),"")</f>
        <v/>
      </c>
      <c r="O58" s="48" t="str">
        <f>IFERROR(VLOOKUP("R",K23:O50,5,FALSE),"")</f>
        <v/>
      </c>
      <c r="R58" s="45" t="str" cm="1">
        <f t="array" ref="R58">_xlfn.UNIQUE(_xlfn._xlws.FILTER(K23:O50,K23:K50=1,""))</f>
        <v/>
      </c>
      <c r="S58" s="45"/>
      <c r="T58" s="45"/>
      <c r="U58" s="45"/>
      <c r="V58" s="45"/>
      <c r="Y58" s="45" t="str" cm="1">
        <f t="array" ref="Y58">_xlfn.UNIQUE(_xlfn._xlws.FILTER(K23:O50,K23:K50=2,""))</f>
        <v/>
      </c>
      <c r="Z58" s="45"/>
      <c r="AA58" s="45"/>
      <c r="AB58" s="45"/>
      <c r="AC58" s="45"/>
      <c r="AF58" s="45" t="str" cm="1">
        <f t="array" ref="AF58">_xlfn.UNIQUE(_xlfn._xlws.FILTER(K23:O50,K23:K50=3,""))</f>
        <v/>
      </c>
      <c r="AG58" s="45"/>
      <c r="AH58" s="45"/>
      <c r="AI58" s="45"/>
      <c r="AJ58" s="45"/>
      <c r="AM58" s="45" t="str" cm="1">
        <f t="array" ref="AM58">_xlfn.UNIQUE(_xlfn._xlws.FILTER(K23:O50,K23:K50=4,""))</f>
        <v/>
      </c>
      <c r="AN58" s="45"/>
      <c r="AO58" s="45"/>
      <c r="AP58" s="45"/>
      <c r="AQ58" s="45"/>
      <c r="CG58" s="63" t="s">
        <v>143</v>
      </c>
      <c r="CH58" s="60"/>
      <c r="CI58" s="61"/>
      <c r="CJ58" s="61"/>
      <c r="CK58" s="61"/>
      <c r="CL58" s="61"/>
      <c r="CM58" s="61"/>
    </row>
    <row r="59" spans="1:93" ht="24.95" hidden="1" customHeight="1">
      <c r="A59" s="45" t="s">
        <v>72</v>
      </c>
      <c r="B59" s="45">
        <v>3</v>
      </c>
      <c r="D59" s="45" t="s">
        <v>93</v>
      </c>
      <c r="E59" s="45">
        <v>3</v>
      </c>
      <c r="G59" s="45"/>
      <c r="H59" s="45">
        <f>IFERROR(VLOOKUP(G59,$D$57:E77,2,FALSE),"")</f>
        <v>0</v>
      </c>
      <c r="I59" s="19">
        <f t="shared" si="7"/>
        <v>0</v>
      </c>
      <c r="K59" s="48" t="str">
        <f>IFERROR(VLOOKUP(4,$K$23:$O$50,1,FALSE),"")</f>
        <v/>
      </c>
      <c r="L59" s="48" t="str">
        <f>IFERROR(VLOOKUP(4,$K$23:$O$50,2,FALSE),"")</f>
        <v/>
      </c>
      <c r="M59" s="48" t="str">
        <f>IFERROR(VLOOKUP(4,$K$23:$O$50,3,FALSE),"")</f>
        <v/>
      </c>
      <c r="N59" s="48" t="str">
        <f>IFERROR(VLOOKUP(4,$K$23:$O$50,4,FALSE),"")</f>
        <v/>
      </c>
      <c r="O59" s="48" t="str">
        <f>IFERROR(VLOOKUP(4,$K$23:$O$50,5,FALSE),"")</f>
        <v/>
      </c>
      <c r="P59" s="19"/>
      <c r="R59" s="45"/>
      <c r="S59" s="45"/>
      <c r="T59" s="45"/>
      <c r="U59" s="45"/>
      <c r="V59" s="45"/>
      <c r="Y59" s="45"/>
      <c r="Z59" s="45"/>
      <c r="AA59" s="45"/>
      <c r="AB59" s="45"/>
      <c r="AC59" s="45"/>
      <c r="AF59" s="45"/>
      <c r="AG59" s="45"/>
      <c r="AH59" s="45"/>
      <c r="AI59" s="45"/>
      <c r="AJ59" s="45"/>
      <c r="AM59" s="45"/>
      <c r="AN59" s="45"/>
      <c r="AO59" s="45"/>
      <c r="AP59" s="45"/>
      <c r="AQ59" s="45"/>
      <c r="CG59" s="63" t="s">
        <v>144</v>
      </c>
      <c r="CH59" s="60"/>
      <c r="CI59" s="61"/>
      <c r="CJ59" s="61"/>
      <c r="CK59" s="61"/>
      <c r="CL59" s="61"/>
      <c r="CM59" s="61"/>
    </row>
    <row r="60" spans="1:93" ht="20.45" hidden="1" customHeight="1">
      <c r="A60" s="45" t="s">
        <v>73</v>
      </c>
      <c r="B60" s="45">
        <v>4</v>
      </c>
      <c r="D60" s="45" t="s">
        <v>97</v>
      </c>
      <c r="E60" s="45">
        <v>4</v>
      </c>
      <c r="G60" s="45"/>
      <c r="H60" s="45">
        <f>IFERROR(VLOOKUP(G60,$D$57:E78,2,FALSE),"")</f>
        <v>0</v>
      </c>
      <c r="I60" s="19">
        <f t="shared" si="7"/>
        <v>0</v>
      </c>
      <c r="K60" s="48" t="str">
        <f>IFERROR(VLOOKUP(3,K23:O50,1,FALSE),"")</f>
        <v/>
      </c>
      <c r="L60" s="48" t="str">
        <f>IFERROR(VLOOKUP(3,K23:O50,2,FALSE),"")</f>
        <v/>
      </c>
      <c r="M60" s="48" t="str">
        <f>IFERROR(VLOOKUP(3,K23:O50,3,FALSE),"")</f>
        <v/>
      </c>
      <c r="N60" s="48" t="str">
        <f>IFERROR(VLOOKUP(3,K23:O50,4,FALSE),"")</f>
        <v/>
      </c>
      <c r="O60" s="48" t="str">
        <f>IFERROR(VLOOKUP(3,K23:O50,5,FALSE),"")</f>
        <v/>
      </c>
      <c r="R60" s="45"/>
      <c r="S60" s="45"/>
      <c r="T60" s="45"/>
      <c r="U60" s="45"/>
      <c r="V60" s="45"/>
      <c r="Y60" s="45"/>
      <c r="Z60" s="45"/>
      <c r="AA60" s="45"/>
      <c r="AB60" s="45"/>
      <c r="AC60" s="45"/>
      <c r="AF60" s="45"/>
      <c r="AG60" s="45"/>
      <c r="AH60" s="45"/>
      <c r="AI60" s="45"/>
      <c r="AJ60" s="45"/>
      <c r="AM60" s="45"/>
      <c r="AN60" s="45"/>
      <c r="AO60" s="45"/>
      <c r="AP60" s="45"/>
      <c r="AQ60" s="45"/>
      <c r="CG60" s="63" t="s">
        <v>145</v>
      </c>
      <c r="CH60" s="60"/>
      <c r="CI60" s="61"/>
      <c r="CJ60" s="61"/>
      <c r="CK60" s="61"/>
      <c r="CL60" s="61"/>
      <c r="CM60" s="61"/>
    </row>
    <row r="61" spans="1:93" ht="24.95" hidden="1" customHeight="1">
      <c r="A61" s="45" t="s">
        <v>74</v>
      </c>
      <c r="B61" s="45">
        <v>5</v>
      </c>
      <c r="D61" s="45" t="s">
        <v>98</v>
      </c>
      <c r="E61" s="45">
        <v>5</v>
      </c>
      <c r="G61" s="45"/>
      <c r="H61" s="45">
        <f>IFERROR(VLOOKUP(G61,$D$57:E79,2,FALSE),"")</f>
        <v>0</v>
      </c>
      <c r="I61" s="19">
        <f t="shared" si="7"/>
        <v>0</v>
      </c>
      <c r="K61" s="48" t="str">
        <f>IFERROR(VLOOKUP(2,K23:O50,1,FALSE),"")</f>
        <v/>
      </c>
      <c r="L61" s="48" t="str">
        <f>IFERROR(VLOOKUP(2,K23:O50,2,FALSE),"")</f>
        <v/>
      </c>
      <c r="M61" s="48" t="str">
        <f>IFERROR(VLOOKUP(2,K23:O50,3,FALSE),"")</f>
        <v/>
      </c>
      <c r="N61" s="48" t="str">
        <f>IFERROR(VLOOKUP(2,K23:O50,4,FALSE),"")</f>
        <v/>
      </c>
      <c r="O61" s="48" t="str">
        <f>IFERROR(VLOOKUP(2,K23:O50,5,FALSE),"")</f>
        <v/>
      </c>
      <c r="R61" s="45"/>
      <c r="S61" s="45"/>
      <c r="T61" s="45"/>
      <c r="U61" s="45"/>
      <c r="V61" s="45"/>
      <c r="Y61" s="45"/>
      <c r="Z61" s="45"/>
      <c r="AA61" s="45"/>
      <c r="AB61" s="45"/>
      <c r="AC61" s="45"/>
      <c r="AF61" s="45"/>
      <c r="AG61" s="45"/>
      <c r="AH61" s="45"/>
      <c r="AI61" s="45"/>
      <c r="AJ61" s="45"/>
      <c r="AM61" s="45"/>
      <c r="AN61" s="45"/>
      <c r="AO61" s="45"/>
      <c r="AP61" s="45"/>
      <c r="AQ61" s="45"/>
    </row>
    <row r="62" spans="1:93" ht="24.95" hidden="1" customHeight="1">
      <c r="A62" s="45" t="s">
        <v>75</v>
      </c>
      <c r="B62" s="45">
        <v>6</v>
      </c>
      <c r="D62" s="45" t="s">
        <v>99</v>
      </c>
      <c r="E62" s="45">
        <v>6</v>
      </c>
      <c r="G62" s="45"/>
      <c r="H62" s="45">
        <f>IFERROR(VLOOKUP(G62,$D$57:E80,2,FALSE),"")</f>
        <v>0</v>
      </c>
      <c r="I62" s="19">
        <f t="shared" si="7"/>
        <v>0</v>
      </c>
      <c r="K62" s="48" t="str">
        <f>IFERROR(VLOOKUP(1,K23:O50,1,FALSE),"")</f>
        <v/>
      </c>
      <c r="L62" s="48" t="str">
        <f>IFERROR(VLOOKUP(1,K23:O50,2,FALSE),"")</f>
        <v/>
      </c>
      <c r="M62" s="48" t="str">
        <f>IFERROR(VLOOKUP(1,K23:O50,3,FALSE),"")</f>
        <v/>
      </c>
      <c r="N62" s="48" t="str">
        <f>IFERROR(VLOOKUP(1,K23:O50,4,FALSE),"")</f>
        <v/>
      </c>
      <c r="O62" s="48" t="str">
        <f>IFERROR(VLOOKUP(1,K23:O50,5,FALSE),"")</f>
        <v/>
      </c>
      <c r="R62" s="45"/>
      <c r="S62" s="45"/>
      <c r="T62" s="45"/>
      <c r="U62" s="45"/>
      <c r="V62" s="45"/>
      <c r="Y62" s="45"/>
      <c r="Z62" s="45"/>
      <c r="AA62" s="45"/>
      <c r="AB62" s="45"/>
      <c r="AC62" s="45"/>
      <c r="AF62" s="45"/>
      <c r="AG62" s="45"/>
      <c r="AH62" s="45"/>
      <c r="AI62" s="45"/>
      <c r="AJ62" s="45"/>
      <c r="AM62" s="45"/>
      <c r="AN62" s="45"/>
      <c r="AO62" s="45"/>
      <c r="AP62" s="45"/>
      <c r="AQ62" s="45"/>
    </row>
    <row r="63" spans="1:93" ht="24.95" hidden="1" customHeight="1">
      <c r="A63" s="45" t="s">
        <v>76</v>
      </c>
      <c r="B63" s="45">
        <v>7</v>
      </c>
      <c r="D63" s="45" t="s">
        <v>100</v>
      </c>
      <c r="E63" s="45">
        <v>7</v>
      </c>
      <c r="G63" s="45"/>
      <c r="H63" s="45">
        <f>IFERROR(VLOOKUP(G63,$D$57:E81,2,FALSE),"")</f>
        <v>0</v>
      </c>
      <c r="I63" s="19">
        <f t="shared" si="7"/>
        <v>0</v>
      </c>
      <c r="K63" s="46" t="s">
        <v>85</v>
      </c>
    </row>
    <row r="64" spans="1:93" ht="24.95" hidden="1" customHeight="1">
      <c r="A64" s="45" t="s">
        <v>63</v>
      </c>
      <c r="B64" s="45">
        <v>8</v>
      </c>
      <c r="D64" s="45" t="s">
        <v>101</v>
      </c>
      <c r="E64" s="45">
        <v>8</v>
      </c>
      <c r="G64" s="45"/>
      <c r="H64" s="45">
        <f>IFERROR(VLOOKUP(G64,$D$57:E82,2,FALSE),"")</f>
        <v>0</v>
      </c>
      <c r="I64" s="19">
        <f t="shared" si="7"/>
        <v>0</v>
      </c>
      <c r="K64" s="98" t="s">
        <v>151</v>
      </c>
      <c r="L64" s="99" t="s">
        <v>152</v>
      </c>
      <c r="M64" s="99" t="s">
        <v>153</v>
      </c>
      <c r="N64" s="99" t="s">
        <v>154</v>
      </c>
      <c r="O64" s="99" t="s">
        <v>155</v>
      </c>
    </row>
    <row r="65" spans="1:17" ht="24.95" hidden="1" customHeight="1">
      <c r="A65" s="45" t="s">
        <v>77</v>
      </c>
      <c r="B65" s="45">
        <v>9</v>
      </c>
      <c r="D65" s="45" t="s">
        <v>94</v>
      </c>
      <c r="E65" s="45">
        <v>9</v>
      </c>
      <c r="G65" s="45"/>
      <c r="H65" s="45">
        <f>IFERROR(VLOOKUP(G65,$D$57:E83,2,FALSE),"")</f>
        <v>0</v>
      </c>
      <c r="I65" s="19">
        <f t="shared" si="7"/>
        <v>0</v>
      </c>
      <c r="K65" s="48">
        <f>IFERROR(VLOOKUP(K58,$A$57:$B$92,2,FALSE),"")</f>
        <v>4</v>
      </c>
      <c r="L65" s="48" t="str">
        <f>IFERROR(VLOOKUP(L58,$A$57:$B$92,2,FALSE),"")</f>
        <v/>
      </c>
      <c r="M65" s="48" t="str">
        <f>IFERROR(VLOOKUP(M58,$D$77:$E$87,2,FALSE),"")</f>
        <v/>
      </c>
      <c r="N65" s="48" t="str">
        <f>IFERROR(VLOOKUP(N58,$A$57:$B$92,2,FALSE),"")</f>
        <v/>
      </c>
      <c r="O65" s="48" t="str">
        <f>IFERROR(VLOOKUP(O58,$D$77:$E$87,2,FALSE),"")</f>
        <v/>
      </c>
      <c r="P65" s="6">
        <f t="shared" ref="P65:P69" si="8">COUNT(K65:O65)</f>
        <v>1</v>
      </c>
    </row>
    <row r="66" spans="1:17" ht="24.95" hidden="1" customHeight="1">
      <c r="A66" s="45" t="s">
        <v>78</v>
      </c>
      <c r="B66" s="45">
        <v>10</v>
      </c>
      <c r="D66" s="45" t="s">
        <v>102</v>
      </c>
      <c r="E66" s="45">
        <v>10</v>
      </c>
      <c r="G66" s="45"/>
      <c r="H66" s="45">
        <f>IFERROR(VLOOKUP(G66,$D$57:E84,2,FALSE),"")</f>
        <v>0</v>
      </c>
      <c r="I66" s="19">
        <f t="shared" si="7"/>
        <v>0</v>
      </c>
      <c r="K66" s="48" t="str">
        <f>IFERROR(VLOOKUP(K59,$A$57:$B$92,2,FALSE),"")</f>
        <v/>
      </c>
      <c r="L66" s="48" t="str">
        <f>IFERROR(VLOOKUP(L59,$A$57:$B$92,2,FALSE),"")</f>
        <v/>
      </c>
      <c r="M66" s="48" t="str">
        <f>IFERROR(VLOOKUP(M59,$D$77:$E$87,2,FALSE),"")</f>
        <v/>
      </c>
      <c r="N66" s="48" t="str">
        <f>IFERROR(VLOOKUP(N59,$A$57:$B$92,2,FALSE),"")</f>
        <v/>
      </c>
      <c r="O66" s="48" t="str">
        <f>IFERROR(VLOOKUP(O59,$D$77:$E$87,2,FALSE),"")</f>
        <v/>
      </c>
      <c r="P66" s="6">
        <f t="shared" si="8"/>
        <v>0</v>
      </c>
      <c r="Q66" s="57"/>
    </row>
    <row r="67" spans="1:17" ht="24.95" hidden="1" customHeight="1">
      <c r="A67" s="45" t="s">
        <v>79</v>
      </c>
      <c r="B67" s="45">
        <v>11</v>
      </c>
      <c r="D67" s="45" t="s">
        <v>95</v>
      </c>
      <c r="E67" s="45">
        <v>11</v>
      </c>
      <c r="I67" s="45">
        <f>SUM(I57:I66)</f>
        <v>0</v>
      </c>
      <c r="K67" s="48" t="str">
        <f>IFERROR(VLOOKUP(K60,A57:B92,2,FALSE),"")</f>
        <v/>
      </c>
      <c r="L67" s="48" t="str">
        <f>IFERROR(VLOOKUP(L60,A57:B92,2,FALSE),"")</f>
        <v/>
      </c>
      <c r="M67" s="48" t="str">
        <f>IFERROR(VLOOKUP(M60,D77:E87,2,FALSE),"")</f>
        <v/>
      </c>
      <c r="N67" s="48" t="str">
        <f>IFERROR(VLOOKUP(N60,A57:B92,2,FALSE),"")</f>
        <v/>
      </c>
      <c r="O67" s="48" t="str">
        <f>IFERROR(VLOOKUP(O60,D77:E87,2,FALSE),"")</f>
        <v/>
      </c>
      <c r="P67" s="6">
        <f t="shared" si="8"/>
        <v>0</v>
      </c>
    </row>
    <row r="68" spans="1:17" ht="24.95" hidden="1" customHeight="1">
      <c r="A68" s="45" t="s">
        <v>80</v>
      </c>
      <c r="B68" s="45">
        <v>12</v>
      </c>
      <c r="D68" s="45" t="s">
        <v>103</v>
      </c>
      <c r="E68" s="45">
        <v>12</v>
      </c>
      <c r="K68" s="48" t="str">
        <f>IFERROR(VLOOKUP(K61,A57:B92,2,FALSE),"")</f>
        <v/>
      </c>
      <c r="L68" s="48" t="str">
        <f>IFERROR(VLOOKUP(L61,A57:B92,2,FALSE),"")</f>
        <v/>
      </c>
      <c r="M68" s="48" t="str">
        <f>IFERROR(VLOOKUP(M61,D77:E87,2,FALSE),"")</f>
        <v/>
      </c>
      <c r="N68" s="48" t="str">
        <f>IFERROR(VLOOKUP(N61,A57:B92,2,FALSE),"")</f>
        <v/>
      </c>
      <c r="O68" s="48" t="str">
        <f>IFERROR(VLOOKUP(O61,D77:E87,2,FALSE),"")</f>
        <v/>
      </c>
      <c r="P68" s="6">
        <f t="shared" si="8"/>
        <v>0</v>
      </c>
    </row>
    <row r="69" spans="1:17" ht="24.95" hidden="1" customHeight="1">
      <c r="A69" s="45" t="s">
        <v>81</v>
      </c>
      <c r="B69" s="45">
        <v>13</v>
      </c>
      <c r="D69" s="45" t="s">
        <v>104</v>
      </c>
      <c r="E69" s="45">
        <v>13</v>
      </c>
      <c r="K69" s="48" t="str">
        <f>IFERROR(VLOOKUP(K62,A57:B92,2,FALSE),"")</f>
        <v/>
      </c>
      <c r="L69" s="48" t="str">
        <f>IFERROR(VLOOKUP(L62,A57:B92,2,FALSE),"")</f>
        <v/>
      </c>
      <c r="M69" s="48" t="str">
        <f>IFERROR(VLOOKUP(M62,D77:E87,2,FALSE),"")</f>
        <v/>
      </c>
      <c r="N69" s="48" t="str">
        <f>IFERROR(VLOOKUP(N62,A57:B92,2,FALSE),"")</f>
        <v/>
      </c>
      <c r="O69" s="48" t="str">
        <f>IFERROR(VLOOKUP(O62,D77:E87,2,FALSE),"")</f>
        <v/>
      </c>
      <c r="P69" s="6">
        <f t="shared" si="8"/>
        <v>0</v>
      </c>
    </row>
    <row r="70" spans="1:17" ht="24.95" hidden="1" customHeight="1">
      <c r="A70" s="45" t="s">
        <v>82</v>
      </c>
      <c r="B70" s="45">
        <v>14</v>
      </c>
      <c r="D70" s="45" t="s">
        <v>105</v>
      </c>
      <c r="E70" s="45">
        <v>14</v>
      </c>
      <c r="K70" s="46" t="s">
        <v>140</v>
      </c>
    </row>
    <row r="71" spans="1:17" ht="24.95" hidden="1" customHeight="1">
      <c r="A71" s="45" t="s">
        <v>64</v>
      </c>
      <c r="B71" s="45">
        <v>15</v>
      </c>
      <c r="D71" s="45" t="s">
        <v>106</v>
      </c>
      <c r="E71" s="45">
        <v>15</v>
      </c>
      <c r="K71" s="98" t="s">
        <v>151</v>
      </c>
      <c r="L71" s="99" t="s">
        <v>152</v>
      </c>
      <c r="M71" s="99" t="s">
        <v>153</v>
      </c>
      <c r="N71" s="99" t="s">
        <v>154</v>
      </c>
      <c r="O71" s="99" t="s">
        <v>155</v>
      </c>
      <c r="P71" s="57"/>
    </row>
    <row r="72" spans="1:17" ht="24.95" hidden="1" customHeight="1">
      <c r="A72" s="45" t="s">
        <v>83</v>
      </c>
      <c r="B72" s="45">
        <v>16</v>
      </c>
      <c r="D72" s="45" t="s">
        <v>96</v>
      </c>
      <c r="E72" s="45">
        <v>16</v>
      </c>
      <c r="K72" s="45">
        <f t="shared" ref="K72:O76" si="9">IF(NOT(OR(K65="",K65=0)),1,"")</f>
        <v>1</v>
      </c>
      <c r="L72" s="45" t="str">
        <f t="shared" si="9"/>
        <v/>
      </c>
      <c r="M72" s="45" t="str">
        <f t="shared" si="9"/>
        <v/>
      </c>
      <c r="N72" s="45" t="str">
        <f t="shared" si="9"/>
        <v/>
      </c>
      <c r="O72" s="45" t="str">
        <f t="shared" si="9"/>
        <v/>
      </c>
      <c r="P72" s="6">
        <f>K72+L72+M72+N72+O72</f>
        <v>1</v>
      </c>
    </row>
    <row r="73" spans="1:17" ht="24.95" hidden="1" customHeight="1">
      <c r="A73" s="45" t="s">
        <v>84</v>
      </c>
      <c r="B73" s="45">
        <v>17</v>
      </c>
      <c r="D73" s="45" t="s">
        <v>107</v>
      </c>
      <c r="E73" s="45">
        <v>17</v>
      </c>
      <c r="K73" s="45" t="str">
        <f t="shared" si="9"/>
        <v/>
      </c>
      <c r="L73" s="45" t="str">
        <f t="shared" si="9"/>
        <v/>
      </c>
      <c r="M73" s="45" t="str">
        <f t="shared" si="9"/>
        <v/>
      </c>
      <c r="N73" s="45" t="str">
        <f t="shared" si="9"/>
        <v/>
      </c>
      <c r="O73" s="45" t="str">
        <f t="shared" si="9"/>
        <v/>
      </c>
      <c r="P73" s="6">
        <f t="shared" ref="P73:P74" si="10">K73+L73+M73+N73+O73</f>
        <v>0</v>
      </c>
    </row>
    <row r="74" spans="1:17" ht="24.95" hidden="1" customHeight="1">
      <c r="A74" s="45">
        <v>1</v>
      </c>
      <c r="B74" s="45">
        <v>1</v>
      </c>
      <c r="D74" s="45" t="s">
        <v>108</v>
      </c>
      <c r="E74" s="45">
        <v>18</v>
      </c>
      <c r="K74" s="45" t="str">
        <f t="shared" si="9"/>
        <v/>
      </c>
      <c r="L74" s="45" t="str">
        <f t="shared" si="9"/>
        <v/>
      </c>
      <c r="M74" s="45" t="str">
        <f t="shared" si="9"/>
        <v/>
      </c>
      <c r="N74" s="45" t="str">
        <f t="shared" si="9"/>
        <v/>
      </c>
      <c r="O74" s="45" t="str">
        <f t="shared" si="9"/>
        <v/>
      </c>
      <c r="P74" s="6">
        <f t="shared" si="10"/>
        <v>0</v>
      </c>
    </row>
    <row r="75" spans="1:17" ht="24.95" hidden="1" customHeight="1">
      <c r="A75" s="45">
        <v>2</v>
      </c>
      <c r="B75" s="45">
        <v>2</v>
      </c>
      <c r="D75" s="45" t="s">
        <v>109</v>
      </c>
      <c r="E75" s="45">
        <v>19</v>
      </c>
      <c r="K75" s="45" t="str">
        <f t="shared" si="9"/>
        <v/>
      </c>
      <c r="L75" s="45" t="str">
        <f t="shared" si="9"/>
        <v/>
      </c>
      <c r="M75" s="45" t="str">
        <f t="shared" si="9"/>
        <v/>
      </c>
      <c r="N75" s="45" t="str">
        <f t="shared" si="9"/>
        <v/>
      </c>
      <c r="O75" s="45" t="str">
        <f t="shared" si="9"/>
        <v/>
      </c>
      <c r="P75" s="6">
        <f t="shared" ref="P75:P76" si="11">K75+L75+M75+N75+O75</f>
        <v>0</v>
      </c>
    </row>
    <row r="76" spans="1:17" ht="11.45" hidden="1" customHeight="1">
      <c r="A76" s="45">
        <v>3</v>
      </c>
      <c r="B76" s="45">
        <v>3</v>
      </c>
      <c r="D76" s="101" t="s">
        <v>149</v>
      </c>
      <c r="K76" s="45" t="str">
        <f t="shared" si="9"/>
        <v/>
      </c>
      <c r="L76" s="45" t="str">
        <f t="shared" si="9"/>
        <v/>
      </c>
      <c r="M76" s="45" t="str">
        <f t="shared" si="9"/>
        <v/>
      </c>
      <c r="N76" s="45" t="str">
        <f t="shared" si="9"/>
        <v/>
      </c>
      <c r="O76" s="45" t="str">
        <f t="shared" si="9"/>
        <v/>
      </c>
      <c r="P76" s="6">
        <f t="shared" si="11"/>
        <v>0</v>
      </c>
    </row>
    <row r="77" spans="1:17" ht="24.95" hidden="1" customHeight="1">
      <c r="A77" s="45">
        <v>4</v>
      </c>
      <c r="B77" s="45">
        <v>4</v>
      </c>
      <c r="D77" s="45">
        <v>0</v>
      </c>
      <c r="E77" s="45"/>
      <c r="K77" s="58">
        <f>SUM(K72:K76)</f>
        <v>1</v>
      </c>
      <c r="L77" s="6">
        <f>SUM(L72:L76)</f>
        <v>0</v>
      </c>
      <c r="M77" s="6">
        <f>SUM(M72:M76)</f>
        <v>0</v>
      </c>
      <c r="N77" s="6">
        <f>SUM(N72:N76)</f>
        <v>0</v>
      </c>
      <c r="O77" s="6">
        <f>SUM(O72:O76)</f>
        <v>0</v>
      </c>
      <c r="P77" s="45">
        <f>COUNTIF(P72:P76,"&gt;=3")</f>
        <v>0</v>
      </c>
    </row>
    <row r="78" spans="1:17" ht="24.95" hidden="1" customHeight="1">
      <c r="A78" s="45">
        <v>5</v>
      </c>
      <c r="B78" s="45">
        <v>5</v>
      </c>
      <c r="D78" s="45">
        <v>1</v>
      </c>
      <c r="E78" s="45">
        <v>0</v>
      </c>
      <c r="K78" s="45">
        <f>K77+I67</f>
        <v>1</v>
      </c>
      <c r="M78" s="45">
        <f>L77+M77</f>
        <v>0</v>
      </c>
      <c r="O78" s="45">
        <f>N77+O77</f>
        <v>0</v>
      </c>
    </row>
    <row r="79" spans="1:17" ht="24.95" hidden="1" customHeight="1">
      <c r="A79" s="45">
        <v>6</v>
      </c>
      <c r="B79" s="45">
        <v>6</v>
      </c>
      <c r="D79" s="45">
        <v>2</v>
      </c>
      <c r="E79" s="45">
        <v>1</v>
      </c>
      <c r="K79" s="45">
        <f>P77+I67</f>
        <v>0</v>
      </c>
    </row>
    <row r="80" spans="1:17" ht="24.95" hidden="1" customHeight="1">
      <c r="A80" s="45">
        <v>7</v>
      </c>
      <c r="B80" s="45">
        <v>7</v>
      </c>
      <c r="D80" s="45">
        <v>3</v>
      </c>
      <c r="E80" s="45">
        <v>2</v>
      </c>
    </row>
    <row r="81" spans="1:5" ht="24.95" hidden="1" customHeight="1">
      <c r="A81" s="45">
        <v>8</v>
      </c>
      <c r="B81" s="45">
        <v>8</v>
      </c>
      <c r="D81" s="45">
        <v>4</v>
      </c>
      <c r="E81" s="45">
        <v>3</v>
      </c>
    </row>
    <row r="82" spans="1:5" ht="24.95" hidden="1" customHeight="1">
      <c r="A82" s="45">
        <v>9</v>
      </c>
      <c r="B82" s="45">
        <v>9</v>
      </c>
      <c r="D82" s="45">
        <v>5</v>
      </c>
      <c r="E82" s="45">
        <v>4</v>
      </c>
    </row>
    <row r="83" spans="1:5" ht="24.95" hidden="1" customHeight="1">
      <c r="A83" s="45">
        <v>10</v>
      </c>
      <c r="B83" s="45">
        <v>10</v>
      </c>
      <c r="D83" s="45">
        <v>6</v>
      </c>
      <c r="E83" s="45">
        <v>5</v>
      </c>
    </row>
    <row r="84" spans="1:5" ht="24.95" hidden="1" customHeight="1">
      <c r="A84" s="45">
        <v>11</v>
      </c>
      <c r="B84" s="45">
        <v>11</v>
      </c>
      <c r="D84" s="45">
        <v>7</v>
      </c>
      <c r="E84" s="45">
        <v>6</v>
      </c>
    </row>
    <row r="85" spans="1:5" ht="24.95" hidden="1" customHeight="1">
      <c r="A85" s="45">
        <v>12</v>
      </c>
      <c r="B85" s="45">
        <v>12</v>
      </c>
      <c r="D85" s="45">
        <v>8</v>
      </c>
      <c r="E85" s="45">
        <v>7</v>
      </c>
    </row>
    <row r="86" spans="1:5" ht="24.95" hidden="1" customHeight="1">
      <c r="A86" s="45">
        <v>13</v>
      </c>
      <c r="B86" s="45">
        <v>13</v>
      </c>
      <c r="D86" s="45">
        <v>9</v>
      </c>
      <c r="E86" s="45">
        <v>8</v>
      </c>
    </row>
    <row r="87" spans="1:5" ht="24.95" hidden="1" customHeight="1">
      <c r="A87" s="45">
        <v>14</v>
      </c>
      <c r="B87" s="45">
        <v>14</v>
      </c>
      <c r="D87" s="45">
        <v>10</v>
      </c>
      <c r="E87" s="45">
        <v>9</v>
      </c>
    </row>
    <row r="88" spans="1:5" ht="24.95" hidden="1" customHeight="1">
      <c r="A88" s="45">
        <v>15</v>
      </c>
      <c r="B88" s="45">
        <v>15</v>
      </c>
    </row>
    <row r="89" spans="1:5" ht="24.95" hidden="1" customHeight="1">
      <c r="A89" s="45">
        <v>16</v>
      </c>
      <c r="B89" s="45">
        <v>16</v>
      </c>
    </row>
    <row r="90" spans="1:5" ht="24.95" hidden="1" customHeight="1">
      <c r="A90" s="45">
        <v>17</v>
      </c>
      <c r="B90" s="45">
        <v>17</v>
      </c>
    </row>
    <row r="91" spans="1:5" ht="24.95" hidden="1" customHeight="1">
      <c r="A91" s="45">
        <v>0</v>
      </c>
      <c r="B91" s="45">
        <v>0</v>
      </c>
    </row>
    <row r="92" spans="1:5" ht="24.95" hidden="1" customHeight="1">
      <c r="A92" s="45" t="s">
        <v>147</v>
      </c>
      <c r="B92" s="45">
        <v>4</v>
      </c>
    </row>
    <row r="93" spans="1:5" ht="20.100000000000001" hidden="1" customHeight="1"/>
    <row r="94" spans="1:5" ht="24.95" hidden="1" customHeight="1"/>
    <row r="95" spans="1:5" ht="24.95" hidden="1" customHeight="1"/>
    <row r="96" spans="1:5" ht="24.95" hidden="1" customHeight="1"/>
    <row r="97" ht="24.95" hidden="1" customHeight="1"/>
    <row r="98" ht="24.95" hidden="1" customHeight="1"/>
    <row r="99" ht="24.95" hidden="1" customHeight="1"/>
    <row r="100" ht="24.95" hidden="1" customHeight="1"/>
    <row r="101" ht="24.95" hidden="1" customHeight="1"/>
    <row r="102" ht="24.95" hidden="1" customHeight="1"/>
  </sheetData>
  <sheetProtection sheet="1" formatCells="0" formatColumns="0" formatRows="0" insertColumns="0" insertRows="0" insertHyperlinks="0" deleteColumns="0" deleteRows="0" selectLockedCells="1" sort="0" autoFilter="0" pivotTables="0"/>
  <mergeCells count="297">
    <mergeCell ref="A51:CD51"/>
    <mergeCell ref="A52:CD52"/>
    <mergeCell ref="BH48:BO48"/>
    <mergeCell ref="E49:F49"/>
    <mergeCell ref="H49:I49"/>
    <mergeCell ref="P49:T49"/>
    <mergeCell ref="U49:W49"/>
    <mergeCell ref="Y49:AP49"/>
    <mergeCell ref="AY49:BG49"/>
    <mergeCell ref="BH49:BO49"/>
    <mergeCell ref="A47:C50"/>
    <mergeCell ref="D47:D50"/>
    <mergeCell ref="Y47:AP47"/>
    <mergeCell ref="AY47:BG47"/>
    <mergeCell ref="BH47:BO47"/>
    <mergeCell ref="BP47:CD50"/>
    <mergeCell ref="E48:F48"/>
    <mergeCell ref="H48:I48"/>
    <mergeCell ref="P48:T48"/>
    <mergeCell ref="U48:W48"/>
    <mergeCell ref="Y48:AP48"/>
    <mergeCell ref="AY48:BG48"/>
    <mergeCell ref="E47:F47"/>
    <mergeCell ref="H47:I47"/>
    <mergeCell ref="P47:T47"/>
    <mergeCell ref="U47:W47"/>
    <mergeCell ref="E50:F50"/>
    <mergeCell ref="H50:I50"/>
    <mergeCell ref="P50:T50"/>
    <mergeCell ref="U50:W50"/>
    <mergeCell ref="Y50:AP50"/>
    <mergeCell ref="AY50:BG50"/>
    <mergeCell ref="BH50:BO50"/>
    <mergeCell ref="BP43:CD46"/>
    <mergeCell ref="E44:F44"/>
    <mergeCell ref="H44:I44"/>
    <mergeCell ref="P44:T44"/>
    <mergeCell ref="U44:W44"/>
    <mergeCell ref="Y44:AP44"/>
    <mergeCell ref="AY44:BG44"/>
    <mergeCell ref="BH44:BO44"/>
    <mergeCell ref="BH45:BO45"/>
    <mergeCell ref="E46:F46"/>
    <mergeCell ref="H46:I46"/>
    <mergeCell ref="P46:T46"/>
    <mergeCell ref="U46:W46"/>
    <mergeCell ref="Y46:AP46"/>
    <mergeCell ref="AY46:BG46"/>
    <mergeCell ref="BH46:BO46"/>
    <mergeCell ref="E45:F45"/>
    <mergeCell ref="H45:I45"/>
    <mergeCell ref="P45:T45"/>
    <mergeCell ref="U45:W45"/>
    <mergeCell ref="Y45:AP45"/>
    <mergeCell ref="AY45:BG45"/>
    <mergeCell ref="BH41:BO41"/>
    <mergeCell ref="Y39:AP39"/>
    <mergeCell ref="AY39:BG39"/>
    <mergeCell ref="BH39:BO39"/>
    <mergeCell ref="Y42:AP42"/>
    <mergeCell ref="AY42:BG42"/>
    <mergeCell ref="BH42:BO42"/>
    <mergeCell ref="A43:C46"/>
    <mergeCell ref="D43:D46"/>
    <mergeCell ref="E43:F43"/>
    <mergeCell ref="H43:I43"/>
    <mergeCell ref="P43:T43"/>
    <mergeCell ref="U43:W43"/>
    <mergeCell ref="Y43:AP43"/>
    <mergeCell ref="AY43:BG43"/>
    <mergeCell ref="BH43:BO43"/>
    <mergeCell ref="BP39:CD42"/>
    <mergeCell ref="E40:F40"/>
    <mergeCell ref="H40:I40"/>
    <mergeCell ref="P40:T40"/>
    <mergeCell ref="U40:W40"/>
    <mergeCell ref="Y40:AP40"/>
    <mergeCell ref="AY40:BG40"/>
    <mergeCell ref="A39:C42"/>
    <mergeCell ref="D39:D42"/>
    <mergeCell ref="E39:F39"/>
    <mergeCell ref="H39:I39"/>
    <mergeCell ref="P39:T39"/>
    <mergeCell ref="U39:W39"/>
    <mergeCell ref="E42:F42"/>
    <mergeCell ref="H42:I42"/>
    <mergeCell ref="P42:T42"/>
    <mergeCell ref="U42:W42"/>
    <mergeCell ref="BH40:BO40"/>
    <mergeCell ref="E41:F41"/>
    <mergeCell ref="H41:I41"/>
    <mergeCell ref="P41:T41"/>
    <mergeCell ref="U41:W41"/>
    <mergeCell ref="Y41:AP41"/>
    <mergeCell ref="AY41:BG41"/>
    <mergeCell ref="BP35:CD38"/>
    <mergeCell ref="E36:F36"/>
    <mergeCell ref="H36:I36"/>
    <mergeCell ref="P36:T36"/>
    <mergeCell ref="U36:W36"/>
    <mergeCell ref="Y36:AP36"/>
    <mergeCell ref="AY36:BG36"/>
    <mergeCell ref="BH36:BO36"/>
    <mergeCell ref="BH37:BO37"/>
    <mergeCell ref="E38:F38"/>
    <mergeCell ref="H38:I38"/>
    <mergeCell ref="P38:T38"/>
    <mergeCell ref="U38:W38"/>
    <mergeCell ref="Y38:AP38"/>
    <mergeCell ref="AY38:BG38"/>
    <mergeCell ref="BH38:BO38"/>
    <mergeCell ref="E37:F37"/>
    <mergeCell ref="H37:I37"/>
    <mergeCell ref="P37:T37"/>
    <mergeCell ref="U37:W37"/>
    <mergeCell ref="Y37:AP37"/>
    <mergeCell ref="AY37:BG37"/>
    <mergeCell ref="BH33:BO33"/>
    <mergeCell ref="Y31:AP31"/>
    <mergeCell ref="AY31:BG31"/>
    <mergeCell ref="BH31:BO31"/>
    <mergeCell ref="Y34:AP34"/>
    <mergeCell ref="AY34:BG34"/>
    <mergeCell ref="BH34:BO34"/>
    <mergeCell ref="A35:C38"/>
    <mergeCell ref="D35:D38"/>
    <mergeCell ref="E35:F35"/>
    <mergeCell ref="H35:I35"/>
    <mergeCell ref="P35:T35"/>
    <mergeCell ref="U35:W35"/>
    <mergeCell ref="Y35:AP35"/>
    <mergeCell ref="AY35:BG35"/>
    <mergeCell ref="BH35:BO35"/>
    <mergeCell ref="BP31:CD34"/>
    <mergeCell ref="E32:F32"/>
    <mergeCell ref="H32:I32"/>
    <mergeCell ref="P32:T32"/>
    <mergeCell ref="U32:W32"/>
    <mergeCell ref="Y32:AP32"/>
    <mergeCell ref="AY32:BG32"/>
    <mergeCell ref="A31:C34"/>
    <mergeCell ref="D31:D34"/>
    <mergeCell ref="E31:F31"/>
    <mergeCell ref="H31:I31"/>
    <mergeCell ref="P31:T31"/>
    <mergeCell ref="U31:W31"/>
    <mergeCell ref="E34:F34"/>
    <mergeCell ref="H34:I34"/>
    <mergeCell ref="P34:T34"/>
    <mergeCell ref="U34:W34"/>
    <mergeCell ref="BH32:BO32"/>
    <mergeCell ref="E33:F33"/>
    <mergeCell ref="H33:I33"/>
    <mergeCell ref="P33:T33"/>
    <mergeCell ref="U33:W33"/>
    <mergeCell ref="Y33:AP33"/>
    <mergeCell ref="AY33:BG33"/>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BH25:BO25"/>
    <mergeCell ref="Y23:AP23"/>
    <mergeCell ref="AY23:BG23"/>
    <mergeCell ref="BH23:BO23"/>
    <mergeCell ref="Y26:AP26"/>
    <mergeCell ref="AY26:BG26"/>
    <mergeCell ref="BH26:BO26"/>
    <mergeCell ref="A27:C30"/>
    <mergeCell ref="D27:D30"/>
    <mergeCell ref="E27:F27"/>
    <mergeCell ref="H27:I27"/>
    <mergeCell ref="P27:T27"/>
    <mergeCell ref="U27:W27"/>
    <mergeCell ref="Y27:AP27"/>
    <mergeCell ref="AY27:BG27"/>
    <mergeCell ref="BH27:BO27"/>
    <mergeCell ref="BP23:CD26"/>
    <mergeCell ref="E24:F24"/>
    <mergeCell ref="H24:I24"/>
    <mergeCell ref="P24:T24"/>
    <mergeCell ref="U24:W24"/>
    <mergeCell ref="Y24:AP24"/>
    <mergeCell ref="AY24:BG24"/>
    <mergeCell ref="A23:C26"/>
    <mergeCell ref="D23:D26"/>
    <mergeCell ref="E23:F23"/>
    <mergeCell ref="H23:I23"/>
    <mergeCell ref="P23:T23"/>
    <mergeCell ref="U23:W23"/>
    <mergeCell ref="E26:F26"/>
    <mergeCell ref="H26:I26"/>
    <mergeCell ref="P26:T26"/>
    <mergeCell ref="U26:W26"/>
    <mergeCell ref="BH24:BO24"/>
    <mergeCell ref="E25:F25"/>
    <mergeCell ref="H25:I25"/>
    <mergeCell ref="P25:T25"/>
    <mergeCell ref="U25:W25"/>
    <mergeCell ref="Y25:AP25"/>
    <mergeCell ref="AY25:BG25"/>
    <mergeCell ref="AQ20:AX20"/>
    <mergeCell ref="AY20:BG22"/>
    <mergeCell ref="BH20:BO22"/>
    <mergeCell ref="BP20:CD22"/>
    <mergeCell ref="L21:M21"/>
    <mergeCell ref="N21:O21"/>
    <mergeCell ref="A20:D21"/>
    <mergeCell ref="E20:I21"/>
    <mergeCell ref="J20:O20"/>
    <mergeCell ref="P20:T22"/>
    <mergeCell ref="U20:X22"/>
    <mergeCell ref="Y20:AP22"/>
    <mergeCell ref="A22:C22"/>
    <mergeCell ref="E22:I22"/>
    <mergeCell ref="J21:K21"/>
    <mergeCell ref="A13:D18"/>
    <mergeCell ref="E13:K16"/>
    <mergeCell ref="L13:L18"/>
    <mergeCell ref="M13:T16"/>
    <mergeCell ref="Y13:AD14"/>
    <mergeCell ref="AE13:AJ14"/>
    <mergeCell ref="AK13:AP14"/>
    <mergeCell ref="AQ13:AX14"/>
    <mergeCell ref="Y11:AD12"/>
    <mergeCell ref="AE11:AJ12"/>
    <mergeCell ref="AK11:AP12"/>
    <mergeCell ref="AQ11:AX12"/>
    <mergeCell ref="Y15:AD16"/>
    <mergeCell ref="AE15:AJ16"/>
    <mergeCell ref="AK15:AP16"/>
    <mergeCell ref="AQ15:AX16"/>
    <mergeCell ref="E17:K18"/>
    <mergeCell ref="M17:T18"/>
    <mergeCell ref="Y17:AD18"/>
    <mergeCell ref="AE17:AJ18"/>
    <mergeCell ref="AK17:AP18"/>
    <mergeCell ref="AQ17:AX18"/>
    <mergeCell ref="BP5:BT8"/>
    <mergeCell ref="AK9:AP10"/>
    <mergeCell ref="AQ9:AX10"/>
    <mergeCell ref="AZ9:BE18"/>
    <mergeCell ref="BF9:BJ10"/>
    <mergeCell ref="BK9:BY10"/>
    <mergeCell ref="BZ9:CD10"/>
    <mergeCell ref="BP11:BT11"/>
    <mergeCell ref="BU11:BY11"/>
    <mergeCell ref="BZ11:CD11"/>
    <mergeCell ref="BP12:BT18"/>
    <mergeCell ref="BZ12:CD18"/>
    <mergeCell ref="BF11:BJ11"/>
    <mergeCell ref="BK11:BO11"/>
    <mergeCell ref="BF12:BJ18"/>
    <mergeCell ref="BK12:BO18"/>
    <mergeCell ref="BU12:BY18"/>
    <mergeCell ref="CI25:CK28"/>
    <mergeCell ref="J5:O6"/>
    <mergeCell ref="P5:T6"/>
    <mergeCell ref="E5:I6"/>
    <mergeCell ref="A1:Q3"/>
    <mergeCell ref="R1:AM3"/>
    <mergeCell ref="AN1:AP3"/>
    <mergeCell ref="AQ1:BI3"/>
    <mergeCell ref="BJ1:BO3"/>
    <mergeCell ref="BP1:CD3"/>
    <mergeCell ref="BU5:CD8"/>
    <mergeCell ref="A7:D12"/>
    <mergeCell ref="E7:T12"/>
    <mergeCell ref="U7:X18"/>
    <mergeCell ref="Y7:AD8"/>
    <mergeCell ref="AE7:AJ8"/>
    <mergeCell ref="AK7:AP8"/>
    <mergeCell ref="AQ7:AX8"/>
    <mergeCell ref="Y9:AD10"/>
    <mergeCell ref="AE9:AJ10"/>
    <mergeCell ref="A5:D6"/>
    <mergeCell ref="U5:AX6"/>
    <mergeCell ref="AZ5:BE8"/>
    <mergeCell ref="BF5:BO8"/>
  </mergeCells>
  <phoneticPr fontId="4"/>
  <conditionalFormatting sqref="AQ23:AX50">
    <cfRule type="expression" dxfId="2769" priority="591">
      <formula>AQ23="有"</formula>
    </cfRule>
  </conditionalFormatting>
  <conditionalFormatting sqref="AQ1:BI3">
    <cfRule type="cellIs" dxfId="2768" priority="590" operator="equal">
      <formula>""</formula>
    </cfRule>
  </conditionalFormatting>
  <conditionalFormatting sqref="BP1:CD3">
    <cfRule type="cellIs" dxfId="2767" priority="588" operator="equal">
      <formula>""</formula>
    </cfRule>
  </conditionalFormatting>
  <conditionalFormatting sqref="BU5">
    <cfRule type="cellIs" dxfId="2766" priority="585" operator="equal">
      <formula>""</formula>
    </cfRule>
  </conditionalFormatting>
  <conditionalFormatting sqref="BF5">
    <cfRule type="cellIs" dxfId="2765" priority="584" operator="equal">
      <formula>""</formula>
    </cfRule>
  </conditionalFormatting>
  <conditionalFormatting sqref="E7">
    <cfRule type="cellIs" dxfId="2764" priority="583" operator="equal">
      <formula>""</formula>
    </cfRule>
  </conditionalFormatting>
  <conditionalFormatting sqref="BU12">
    <cfRule type="cellIs" dxfId="2763" priority="582" operator="equal">
      <formula>""</formula>
    </cfRule>
  </conditionalFormatting>
  <conditionalFormatting sqref="BZ12">
    <cfRule type="cellIs" dxfId="2762" priority="581" operator="equal">
      <formula>""</formula>
    </cfRule>
  </conditionalFormatting>
  <conditionalFormatting sqref="E13">
    <cfRule type="cellIs" dxfId="2761" priority="577" operator="equal">
      <formula>""</formula>
    </cfRule>
    <cfRule type="cellIs" dxfId="2760" priority="579" operator="equal">
      <formula>""</formula>
    </cfRule>
    <cfRule type="cellIs" dxfId="2759" priority="580" operator="equal">
      <formula>""</formula>
    </cfRule>
  </conditionalFormatting>
  <conditionalFormatting sqref="M13:T16">
    <cfRule type="expression" dxfId="2758" priority="576">
      <formula>$E$13=""</formula>
    </cfRule>
  </conditionalFormatting>
  <conditionalFormatting sqref="L13:L18">
    <cfRule type="expression" dxfId="2757" priority="575">
      <formula>$E$13=""</formula>
    </cfRule>
  </conditionalFormatting>
  <conditionalFormatting sqref="E17:K18">
    <cfRule type="expression" dxfId="2756" priority="574">
      <formula>$E$13=""</formula>
    </cfRule>
  </conditionalFormatting>
  <conditionalFormatting sqref="M17:T18">
    <cfRule type="expression" dxfId="2755" priority="573">
      <formula>$E$13=""</formula>
    </cfRule>
  </conditionalFormatting>
  <conditionalFormatting sqref="BH20:BO22">
    <cfRule type="expression" dxfId="2754" priority="528">
      <formula>$BH$50&lt;&gt;""</formula>
    </cfRule>
    <cfRule type="expression" dxfId="2753" priority="529">
      <formula>$BH$49&lt;&gt;""</formula>
    </cfRule>
    <cfRule type="expression" dxfId="2752" priority="530">
      <formula>$BH$48&lt;&gt;""</formula>
    </cfRule>
    <cfRule type="expression" dxfId="2751" priority="531">
      <formula>$BH$47&lt;&gt;""</formula>
    </cfRule>
    <cfRule type="expression" dxfId="2750" priority="532">
      <formula>$BH$46&lt;&gt;""</formula>
    </cfRule>
    <cfRule type="expression" dxfId="2749" priority="533">
      <formula>$BH$45&lt;&gt;""</formula>
    </cfRule>
    <cfRule type="expression" dxfId="2748" priority="534">
      <formula>$BH$44&lt;&gt;""</formula>
    </cfRule>
    <cfRule type="expression" dxfId="2747" priority="535">
      <formula>$BH$43&lt;&gt;""</formula>
    </cfRule>
    <cfRule type="expression" dxfId="2746" priority="536">
      <formula>$BH$42&lt;&gt;""</formula>
    </cfRule>
    <cfRule type="expression" dxfId="2745" priority="537">
      <formula>$BH$41&lt;&gt;""</formula>
    </cfRule>
    <cfRule type="expression" dxfId="2744" priority="538">
      <formula>$BH$40&lt;&gt;""</formula>
    </cfRule>
    <cfRule type="expression" dxfId="2743" priority="539">
      <formula>$BH$39&lt;&gt;""</formula>
    </cfRule>
    <cfRule type="expression" dxfId="2742" priority="540">
      <formula>$BH$38&lt;&gt;""</formula>
    </cfRule>
    <cfRule type="expression" dxfId="2741" priority="541">
      <formula>$BH$37&lt;&gt;""</formula>
    </cfRule>
    <cfRule type="expression" dxfId="2740" priority="542">
      <formula>$BH$36&lt;&gt;""</formula>
    </cfRule>
    <cfRule type="expression" dxfId="2739" priority="543">
      <formula>$BH$35&lt;&gt;""</formula>
    </cfRule>
    <cfRule type="expression" dxfId="2738" priority="544">
      <formula>$BH$34&lt;&gt;""</formula>
    </cfRule>
    <cfRule type="expression" dxfId="2737" priority="545">
      <formula>$BH$33&lt;&gt;""</formula>
    </cfRule>
    <cfRule type="expression" dxfId="2736" priority="546">
      <formula>$BH$32&lt;&gt;""</formula>
    </cfRule>
    <cfRule type="expression" dxfId="2735" priority="547">
      <formula>$BH$31&lt;&gt;""</formula>
    </cfRule>
    <cfRule type="expression" dxfId="2734" priority="548">
      <formula>$BH$30&lt;&gt;""</formula>
    </cfRule>
    <cfRule type="expression" dxfId="2733" priority="549">
      <formula>$BH$29&lt;&gt;""</formula>
    </cfRule>
    <cfRule type="expression" dxfId="2732" priority="550">
      <formula>$BH$28&lt;&gt;""</formula>
    </cfRule>
    <cfRule type="expression" dxfId="2731" priority="551">
      <formula>$BH$27&lt;&gt;""</formula>
    </cfRule>
    <cfRule type="expression" dxfId="2730" priority="552">
      <formula>$BH$26&lt;&gt;""</formula>
    </cfRule>
    <cfRule type="expression" dxfId="2729" priority="553">
      <formula>$BH$25&lt;&gt;""</formula>
    </cfRule>
    <cfRule type="expression" dxfId="2728" priority="555">
      <formula>$BH$24&lt;&gt;""</formula>
    </cfRule>
    <cfRule type="expression" dxfId="2727" priority="572">
      <formula>$BH$23&lt;&gt;""</formula>
    </cfRule>
  </conditionalFormatting>
  <conditionalFormatting sqref="AY20">
    <cfRule type="expression" dxfId="2726" priority="500">
      <formula>$AY$50&lt;&gt;""</formula>
    </cfRule>
    <cfRule type="expression" dxfId="2725" priority="501">
      <formula>$AY$49&lt;&gt;""</formula>
    </cfRule>
    <cfRule type="expression" dxfId="2724" priority="502">
      <formula>$AY$48&lt;&gt;""</formula>
    </cfRule>
    <cfRule type="expression" dxfId="2723" priority="503">
      <formula>$AY$47&lt;&gt;""</formula>
    </cfRule>
    <cfRule type="expression" dxfId="2722" priority="504">
      <formula>$AY$46&lt;&gt;""</formula>
    </cfRule>
    <cfRule type="expression" dxfId="2721" priority="505">
      <formula>$AY$45&lt;&gt;""</formula>
    </cfRule>
    <cfRule type="expression" dxfId="2720" priority="506">
      <formula>$AY$44&lt;&gt;""</formula>
    </cfRule>
    <cfRule type="expression" dxfId="2719" priority="507">
      <formula>$AY$43&lt;&gt;""</formula>
    </cfRule>
    <cfRule type="expression" dxfId="2718" priority="508">
      <formula>$AY$42&lt;&gt;""</formula>
    </cfRule>
    <cfRule type="expression" dxfId="2717" priority="509">
      <formula>$AY$41&lt;&gt;""</formula>
    </cfRule>
    <cfRule type="expression" dxfId="2716" priority="510">
      <formula>$AY$40&lt;&gt;""</formula>
    </cfRule>
    <cfRule type="expression" dxfId="2715" priority="511">
      <formula>$AY$39&lt;&gt;""</formula>
    </cfRule>
    <cfRule type="expression" dxfId="2714" priority="512">
      <formula>$AY$38&lt;&gt;""</formula>
    </cfRule>
    <cfRule type="expression" dxfId="2713" priority="513">
      <formula>$AY$37&lt;&gt;""</formula>
    </cfRule>
    <cfRule type="expression" dxfId="2712" priority="514">
      <formula>$AY$36&lt;&gt;""</formula>
    </cfRule>
    <cfRule type="expression" dxfId="2711" priority="515">
      <formula>$AY$35&lt;&gt;""</formula>
    </cfRule>
    <cfRule type="expression" dxfId="2710" priority="516">
      <formula>$AY$34&lt;&gt;""</formula>
    </cfRule>
    <cfRule type="expression" dxfId="2709" priority="517">
      <formula>$AY$33&lt;&gt;""</formula>
    </cfRule>
    <cfRule type="expression" dxfId="2708" priority="518">
      <formula>$AY$32&lt;&gt;""</formula>
    </cfRule>
    <cfRule type="expression" dxfId="2707" priority="519">
      <formula>$AY$31&lt;&gt;""</formula>
    </cfRule>
    <cfRule type="expression" dxfId="2706" priority="520">
      <formula>$AY$30&lt;&gt;""</formula>
    </cfRule>
    <cfRule type="expression" dxfId="2705" priority="521">
      <formula>$AY$29&lt;&gt;""</formula>
    </cfRule>
    <cfRule type="expression" dxfId="2704" priority="522">
      <formula>$AY$28&lt;&gt;""</formula>
    </cfRule>
    <cfRule type="expression" dxfId="2703" priority="523">
      <formula>$AY$27&lt;&gt;""</formula>
    </cfRule>
    <cfRule type="expression" dxfId="2702" priority="524">
      <formula>$AY$26&lt;&gt;""</formula>
    </cfRule>
    <cfRule type="expression" dxfId="2701" priority="525">
      <formula>$AY$25&lt;&gt;""</formula>
    </cfRule>
    <cfRule type="expression" dxfId="2700" priority="526">
      <formula>$AY$24&lt;&gt;""</formula>
    </cfRule>
    <cfRule type="expression" dxfId="2699" priority="527">
      <formula>$AY$23&lt;&gt;""</formula>
    </cfRule>
  </conditionalFormatting>
  <conditionalFormatting sqref="Y20">
    <cfRule type="expression" dxfId="2698" priority="472">
      <formula>$Y$50&lt;&gt;""</formula>
    </cfRule>
    <cfRule type="expression" dxfId="2697" priority="473">
      <formula>$Y$49&lt;&gt;""</formula>
    </cfRule>
    <cfRule type="expression" dxfId="2696" priority="474">
      <formula>$Y$48&lt;&gt;""</formula>
    </cfRule>
    <cfRule type="expression" dxfId="2695" priority="475">
      <formula>$Y$47&lt;&gt;""</formula>
    </cfRule>
    <cfRule type="expression" dxfId="2694" priority="476">
      <formula>$Y$46&lt;&gt;""</formula>
    </cfRule>
    <cfRule type="expression" dxfId="2693" priority="477">
      <formula>$Y$45&lt;&gt;""</formula>
    </cfRule>
    <cfRule type="expression" dxfId="2692" priority="478">
      <formula>$Y$44&lt;&gt;""</formula>
    </cfRule>
    <cfRule type="expression" dxfId="2691" priority="479">
      <formula>$Y$43&lt;&gt;""</formula>
    </cfRule>
    <cfRule type="expression" dxfId="2690" priority="480">
      <formula>$Y$42&lt;&gt;""</formula>
    </cfRule>
    <cfRule type="expression" dxfId="2689" priority="481">
      <formula>$Y$41&lt;&gt;""</formula>
    </cfRule>
    <cfRule type="expression" dxfId="2688" priority="482">
      <formula>$Y$40&lt;&gt;""</formula>
    </cfRule>
    <cfRule type="expression" dxfId="2687" priority="483">
      <formula>$Y$39&lt;&gt;""</formula>
    </cfRule>
    <cfRule type="expression" dxfId="2686" priority="484">
      <formula>$Y$38&lt;&gt;""</formula>
    </cfRule>
    <cfRule type="expression" dxfId="2685" priority="485">
      <formula>$Y$37&lt;&gt;""</formula>
    </cfRule>
    <cfRule type="expression" dxfId="2684" priority="486">
      <formula>$Y$36&lt;&gt;""</formula>
    </cfRule>
    <cfRule type="expression" dxfId="2683" priority="487">
      <formula>$Y$35&lt;&gt;""</formula>
    </cfRule>
    <cfRule type="expression" dxfId="2682" priority="488">
      <formula>$Y$34&lt;&gt;""</formula>
    </cfRule>
    <cfRule type="expression" dxfId="2681" priority="489">
      <formula>$Y$33&lt;&gt;""</formula>
    </cfRule>
    <cfRule type="expression" dxfId="2680" priority="490">
      <formula>$Y$32&lt;&gt;""</formula>
    </cfRule>
    <cfRule type="expression" dxfId="2679" priority="491">
      <formula>$Y$31&lt;&gt;""</formula>
    </cfRule>
    <cfRule type="expression" dxfId="2678" priority="492">
      <formula>$Y$30&lt;&gt;""</formula>
    </cfRule>
    <cfRule type="expression" dxfId="2677" priority="493">
      <formula>$Y$29&lt;&gt;""</formula>
    </cfRule>
    <cfRule type="expression" dxfId="2676" priority="494">
      <formula>$Y$28&lt;&gt;""</formula>
    </cfRule>
    <cfRule type="expression" dxfId="2675" priority="495">
      <formula>$Y$27&lt;&gt;""</formula>
    </cfRule>
    <cfRule type="expression" dxfId="2674" priority="496">
      <formula>$Y$26&lt;&gt;""</formula>
    </cfRule>
    <cfRule type="expression" dxfId="2673" priority="497">
      <formula>$Y$25&lt;&gt;""</formula>
    </cfRule>
    <cfRule type="expression" dxfId="2672" priority="498">
      <formula>$Y$24&lt;&gt;""</formula>
    </cfRule>
    <cfRule type="expression" dxfId="2671" priority="499">
      <formula>$Y$23&lt;&gt;""</formula>
    </cfRule>
  </conditionalFormatting>
  <conditionalFormatting sqref="U20">
    <cfRule type="expression" dxfId="2670" priority="444">
      <formula>$U$50&lt;&gt;""</formula>
    </cfRule>
    <cfRule type="expression" dxfId="2669" priority="445">
      <formula>$U$49&lt;&gt;""</formula>
    </cfRule>
    <cfRule type="expression" dxfId="2668" priority="446">
      <formula>$U$48&lt;&gt;""</formula>
    </cfRule>
    <cfRule type="expression" dxfId="2667" priority="447">
      <formula>$U$47&lt;&gt;""</formula>
    </cfRule>
    <cfRule type="expression" dxfId="2666" priority="448">
      <formula>$U$46&lt;&gt;""</formula>
    </cfRule>
    <cfRule type="expression" dxfId="2665" priority="449">
      <formula>$U$45&lt;&gt;""</formula>
    </cfRule>
    <cfRule type="expression" dxfId="2664" priority="450">
      <formula>$U$44&lt;&gt;""</formula>
    </cfRule>
    <cfRule type="expression" dxfId="2663" priority="451">
      <formula>$U$43&lt;&gt;""</formula>
    </cfRule>
    <cfRule type="expression" dxfId="2662" priority="452">
      <formula>$U$42&lt;&gt;""</formula>
    </cfRule>
    <cfRule type="expression" dxfId="2661" priority="453">
      <formula>$U$41&lt;&gt;""</formula>
    </cfRule>
    <cfRule type="expression" dxfId="2660" priority="454">
      <formula>$U$40&lt;&gt;""</formula>
    </cfRule>
    <cfRule type="expression" dxfId="2659" priority="455">
      <formula>$U$39&lt;&gt;""</formula>
    </cfRule>
    <cfRule type="expression" dxfId="2658" priority="456">
      <formula>$U$38&lt;&gt;""</formula>
    </cfRule>
    <cfRule type="expression" dxfId="2657" priority="457">
      <formula>$U$37&lt;&gt;""</formula>
    </cfRule>
    <cfRule type="expression" dxfId="2656" priority="458">
      <formula>$U$36&lt;&gt;""</formula>
    </cfRule>
    <cfRule type="expression" dxfId="2655" priority="459">
      <formula>$U$35&lt;&gt;""</formula>
    </cfRule>
    <cfRule type="expression" dxfId="2654" priority="460">
      <formula>$U$34&lt;&gt;""</formula>
    </cfRule>
    <cfRule type="expression" dxfId="2653" priority="461">
      <formula>$U$33&lt;&gt;""</formula>
    </cfRule>
    <cfRule type="expression" dxfId="2652" priority="462">
      <formula>$U$32&lt;&gt;""</formula>
    </cfRule>
    <cfRule type="expression" dxfId="2651" priority="463">
      <formula>$U$31&lt;&gt;""</formula>
    </cfRule>
    <cfRule type="expression" dxfId="2650" priority="464">
      <formula>$U$30&lt;&gt;""</formula>
    </cfRule>
    <cfRule type="expression" dxfId="2649" priority="465">
      <formula>$U$29&lt;&gt;""</formula>
    </cfRule>
    <cfRule type="expression" dxfId="2648" priority="466">
      <formula>$U$28&lt;&gt;""</formula>
    </cfRule>
    <cfRule type="expression" dxfId="2647" priority="467">
      <formula>$U$27&lt;&gt;""</formula>
    </cfRule>
    <cfRule type="expression" dxfId="2646" priority="468">
      <formula>$U$26&lt;&gt;""</formula>
    </cfRule>
    <cfRule type="expression" dxfId="2645" priority="469">
      <formula>$U$25&lt;&gt;""</formula>
    </cfRule>
    <cfRule type="expression" dxfId="2644" priority="470">
      <formula>$U$24&lt;&gt;""</formula>
    </cfRule>
    <cfRule type="expression" dxfId="2643" priority="471">
      <formula>$U$23&lt;&gt;""</formula>
    </cfRule>
  </conditionalFormatting>
  <conditionalFormatting sqref="P20">
    <cfRule type="expression" dxfId="2642" priority="416">
      <formula>$P$50&lt;&gt;""</formula>
    </cfRule>
    <cfRule type="expression" dxfId="2641" priority="417">
      <formula>$P$49&lt;&gt;""</formula>
    </cfRule>
    <cfRule type="expression" dxfId="2640" priority="418">
      <formula>$P$48&lt;&gt;""</formula>
    </cfRule>
    <cfRule type="expression" dxfId="2639" priority="419">
      <formula>$P$47&lt;&gt;""</formula>
    </cfRule>
    <cfRule type="expression" dxfId="2638" priority="420">
      <formula>$P$46&lt;&gt;""</formula>
    </cfRule>
    <cfRule type="expression" dxfId="2637" priority="421">
      <formula>$P$45&lt;&gt;""</formula>
    </cfRule>
    <cfRule type="expression" dxfId="2636" priority="422">
      <formula>$P$44&lt;&gt;""</formula>
    </cfRule>
    <cfRule type="expression" dxfId="2635" priority="423">
      <formula>$P$43&lt;&gt;""</formula>
    </cfRule>
    <cfRule type="expression" dxfId="2634" priority="424">
      <formula>$P$42&lt;&gt;""</formula>
    </cfRule>
    <cfRule type="expression" dxfId="2633" priority="425">
      <formula>$P$41&lt;&gt;""</formula>
    </cfRule>
    <cfRule type="expression" dxfId="2632" priority="426">
      <formula>$P$40&lt;&gt;""</formula>
    </cfRule>
    <cfRule type="expression" dxfId="2631" priority="427">
      <formula>$P$39&lt;&gt;""</formula>
    </cfRule>
    <cfRule type="expression" dxfId="2630" priority="428">
      <formula>$P$38&lt;&gt;""</formula>
    </cfRule>
    <cfRule type="expression" dxfId="2629" priority="429">
      <formula>$P$37&lt;&gt;""</formula>
    </cfRule>
    <cfRule type="expression" dxfId="2628" priority="430">
      <formula>$P$36&lt;&gt;""</formula>
    </cfRule>
    <cfRule type="expression" dxfId="2627" priority="431">
      <formula>$P$35&lt;&gt;""</formula>
    </cfRule>
    <cfRule type="expression" dxfId="2626" priority="432">
      <formula>$P$34&lt;&gt;""</formula>
    </cfRule>
    <cfRule type="expression" dxfId="2625" priority="433">
      <formula>$P$33&lt;&gt;""</formula>
    </cfRule>
    <cfRule type="expression" dxfId="2624" priority="434">
      <formula>$P$32&lt;&gt;""</formula>
    </cfRule>
    <cfRule type="expression" dxfId="2623" priority="435">
      <formula>$P$31&lt;&gt;""</formula>
    </cfRule>
    <cfRule type="expression" dxfId="2622" priority="436">
      <formula>$P$30&lt;&gt;""</formula>
    </cfRule>
    <cfRule type="expression" dxfId="2621" priority="437">
      <formula>$P$29&lt;&gt;""</formula>
    </cfRule>
    <cfRule type="expression" dxfId="2620" priority="438">
      <formula>$P$28&lt;&gt;""</formula>
    </cfRule>
    <cfRule type="expression" dxfId="2619" priority="439">
      <formula>$P$27&lt;&gt;""</formula>
    </cfRule>
    <cfRule type="expression" dxfId="2618" priority="440">
      <formula>$P$26&lt;&gt;""</formula>
    </cfRule>
    <cfRule type="expression" dxfId="2617" priority="441">
      <formula>$P$25&lt;&gt;""</formula>
    </cfRule>
    <cfRule type="expression" dxfId="2616" priority="442">
      <formula>$P$24&lt;&gt;""</formula>
    </cfRule>
    <cfRule type="expression" dxfId="2615" priority="443">
      <formula>$P$23&lt;&gt;""</formula>
    </cfRule>
  </conditionalFormatting>
  <conditionalFormatting sqref="E22">
    <cfRule type="expression" dxfId="2614" priority="388">
      <formula>$H$50&lt;&gt;""</formula>
    </cfRule>
    <cfRule type="expression" dxfId="2613" priority="389">
      <formula>$H$49&lt;&gt;""</formula>
    </cfRule>
    <cfRule type="expression" dxfId="2612" priority="390">
      <formula>$H$48&lt;&gt;""</formula>
    </cfRule>
    <cfRule type="expression" dxfId="2611" priority="391">
      <formula>$H$47&lt;&gt;""</formula>
    </cfRule>
    <cfRule type="expression" dxfId="2610" priority="392">
      <formula>$H$46&lt;&gt;""</formula>
    </cfRule>
    <cfRule type="expression" dxfId="2609" priority="393">
      <formula>$H$45&lt;&gt;""</formula>
    </cfRule>
    <cfRule type="expression" dxfId="2608" priority="394">
      <formula>$H$44&lt;&gt;""</formula>
    </cfRule>
    <cfRule type="expression" dxfId="2607" priority="395">
      <formula>$H$43&lt;&gt;""</formula>
    </cfRule>
    <cfRule type="expression" dxfId="2606" priority="396">
      <formula>$H$42&lt;&gt;""</formula>
    </cfRule>
    <cfRule type="expression" dxfId="2605" priority="397">
      <formula>$H$41&lt;&gt;""</formula>
    </cfRule>
    <cfRule type="expression" dxfId="2604" priority="398">
      <formula>$H$40&lt;&gt;""</formula>
    </cfRule>
    <cfRule type="expression" dxfId="2603" priority="399">
      <formula>$H$39&lt;&gt;""</formula>
    </cfRule>
    <cfRule type="expression" dxfId="2602" priority="400">
      <formula>$H$38&lt;&gt;""</formula>
    </cfRule>
    <cfRule type="expression" dxfId="2601" priority="401">
      <formula>$H$37&lt;&gt;""</formula>
    </cfRule>
    <cfRule type="expression" dxfId="2600" priority="402">
      <formula>$H$36&lt;&gt;""</formula>
    </cfRule>
    <cfRule type="expression" dxfId="2599" priority="403">
      <formula>$H$35&lt;&gt;""</formula>
    </cfRule>
    <cfRule type="expression" dxfId="2598" priority="404">
      <formula>$H$34&lt;&gt;""</formula>
    </cfRule>
    <cfRule type="expression" dxfId="2597" priority="405">
      <formula>$H$33&lt;&gt;""</formula>
    </cfRule>
    <cfRule type="expression" dxfId="2596" priority="406">
      <formula>$H$32&lt;&gt;""</formula>
    </cfRule>
    <cfRule type="expression" dxfId="2595" priority="407">
      <formula>$H$31&lt;&gt;""</formula>
    </cfRule>
    <cfRule type="expression" dxfId="2594" priority="408">
      <formula>$H$30&lt;&gt;""</formula>
    </cfRule>
    <cfRule type="expression" dxfId="2593" priority="409">
      <formula>$H$29&lt;&gt;""</formula>
    </cfRule>
    <cfRule type="expression" dxfId="2592" priority="410">
      <formula>$H$28&lt;&gt;""</formula>
    </cfRule>
    <cfRule type="expression" dxfId="2591" priority="411">
      <formula>$H$27&lt;&gt;""</formula>
    </cfRule>
    <cfRule type="expression" dxfId="2590" priority="412">
      <formula>$H$26&lt;&gt;""</formula>
    </cfRule>
    <cfRule type="expression" dxfId="2589" priority="413">
      <formula>$H$25&lt;&gt;""</formula>
    </cfRule>
    <cfRule type="expression" dxfId="2588" priority="414">
      <formula>$H$24&lt;&gt;""</formula>
    </cfRule>
    <cfRule type="expression" dxfId="2587" priority="415">
      <formula>$H$23&lt;&gt;""</formula>
    </cfRule>
  </conditionalFormatting>
  <conditionalFormatting sqref="E20">
    <cfRule type="expression" dxfId="2586" priority="360">
      <formula>$E$50&lt;&gt;""</formula>
    </cfRule>
    <cfRule type="expression" dxfId="2585" priority="361">
      <formula>$E$49&lt;&gt;""</formula>
    </cfRule>
    <cfRule type="expression" dxfId="2584" priority="362">
      <formula>$E$48&lt;&gt;""</formula>
    </cfRule>
    <cfRule type="expression" dxfId="2583" priority="363">
      <formula>$E$47&lt;&gt;""</formula>
    </cfRule>
    <cfRule type="expression" dxfId="2582" priority="364">
      <formula>$E$46&lt;&gt;""</formula>
    </cfRule>
    <cfRule type="expression" dxfId="2581" priority="365">
      <formula>$E$45&lt;&gt;""</formula>
    </cfRule>
    <cfRule type="expression" dxfId="2580" priority="366">
      <formula>$E$44&lt;&gt;""</formula>
    </cfRule>
    <cfRule type="expression" dxfId="2579" priority="367">
      <formula>$E$43&lt;&gt;""</formula>
    </cfRule>
    <cfRule type="expression" dxfId="2578" priority="368">
      <formula>$E$42&lt;&gt;""</formula>
    </cfRule>
    <cfRule type="expression" dxfId="2577" priority="369">
      <formula>$E$41&lt;&gt;""</formula>
    </cfRule>
    <cfRule type="expression" dxfId="2576" priority="370">
      <formula>$E$40&lt;&gt;""</formula>
    </cfRule>
    <cfRule type="expression" dxfId="2575" priority="371">
      <formula>$E$39&lt;&gt;""</formula>
    </cfRule>
    <cfRule type="expression" dxfId="2574" priority="372">
      <formula>$E$38&lt;&gt;""</formula>
    </cfRule>
    <cfRule type="expression" dxfId="2573" priority="373">
      <formula>$E$37&lt;&gt;""</formula>
    </cfRule>
    <cfRule type="expression" dxfId="2572" priority="374">
      <formula>$E$36&lt;&gt;""</formula>
    </cfRule>
    <cfRule type="expression" dxfId="2571" priority="375">
      <formula>$E$35&lt;&gt;""</formula>
    </cfRule>
    <cfRule type="expression" dxfId="2570" priority="376">
      <formula>$E$34&lt;&gt;""</formula>
    </cfRule>
    <cfRule type="expression" dxfId="2569" priority="377">
      <formula>$E$33&lt;&gt;""</formula>
    </cfRule>
    <cfRule type="expression" dxfId="2568" priority="378">
      <formula>$E$32&lt;&gt;""</formula>
    </cfRule>
    <cfRule type="expression" dxfId="2567" priority="379">
      <formula>$E$31&lt;&gt;""</formula>
    </cfRule>
    <cfRule type="expression" dxfId="2566" priority="380">
      <formula>$E$30&lt;&gt;""</formula>
    </cfRule>
    <cfRule type="expression" dxfId="2565" priority="381">
      <formula>$E$29&lt;&gt;""</formula>
    </cfRule>
    <cfRule type="expression" dxfId="2564" priority="382">
      <formula>$E$28&lt;&gt;""</formula>
    </cfRule>
    <cfRule type="expression" dxfId="2563" priority="383">
      <formula>$E$27&lt;&gt;""</formula>
    </cfRule>
    <cfRule type="expression" dxfId="2562" priority="384">
      <formula>$E$26&lt;&gt;""</formula>
    </cfRule>
    <cfRule type="expression" dxfId="2561" priority="385">
      <formula>$E$25&lt;&gt;""</formula>
    </cfRule>
    <cfRule type="expression" dxfId="2560" priority="386">
      <formula>$E$24&lt;&gt;""</formula>
    </cfRule>
    <cfRule type="expression" dxfId="2559" priority="387">
      <formula>$E$23&lt;&gt;""</formula>
    </cfRule>
  </conditionalFormatting>
  <conditionalFormatting sqref="J22">
    <cfRule type="expression" dxfId="2558" priority="598">
      <formula>$K$55&gt;0</formula>
    </cfRule>
  </conditionalFormatting>
  <conditionalFormatting sqref="L21:M21">
    <cfRule type="expression" dxfId="2557" priority="599">
      <formula>$M$55&gt;=2</formula>
    </cfRule>
  </conditionalFormatting>
  <conditionalFormatting sqref="N21:O21">
    <cfRule type="expression" dxfId="2556" priority="600">
      <formula>$O$55&gt;=2</formula>
    </cfRule>
  </conditionalFormatting>
  <conditionalFormatting sqref="J21:K21">
    <cfRule type="expression" dxfId="2555" priority="601">
      <formula>$K$55&gt;0</formula>
    </cfRule>
  </conditionalFormatting>
  <conditionalFormatting sqref="J20:O20">
    <cfRule type="expression" dxfId="2554" priority="110">
      <formula>$J$54&lt;&gt;0</formula>
    </cfRule>
    <cfRule type="expression" dxfId="2553" priority="602">
      <formula>$P$54&gt;=5</formula>
    </cfRule>
  </conditionalFormatting>
  <conditionalFormatting sqref="O22">
    <cfRule type="expression" dxfId="2552" priority="184">
      <formula>$O$54&gt;0</formula>
    </cfRule>
  </conditionalFormatting>
  <conditionalFormatting sqref="N22">
    <cfRule type="expression" dxfId="2551" priority="183">
      <formula>$N$54&gt;0</formula>
    </cfRule>
  </conditionalFormatting>
  <conditionalFormatting sqref="M22">
    <cfRule type="expression" dxfId="2550" priority="182">
      <formula>$M$54&gt;0</formula>
    </cfRule>
  </conditionalFormatting>
  <conditionalFormatting sqref="L22">
    <cfRule type="expression" dxfId="2549" priority="181">
      <formula>$L$54&gt;0</formula>
    </cfRule>
  </conditionalFormatting>
  <conditionalFormatting sqref="K22">
    <cfRule type="expression" dxfId="2548" priority="179">
      <formula>$K$55&gt;0</formula>
    </cfRule>
  </conditionalFormatting>
  <conditionalFormatting sqref="AX22">
    <cfRule type="expression" dxfId="2547" priority="177">
      <formula>$AX$54&lt;&gt;0</formula>
    </cfRule>
  </conditionalFormatting>
  <conditionalFormatting sqref="AW22">
    <cfRule type="expression" dxfId="2546" priority="176">
      <formula>$AW$54&lt;&gt;0</formula>
    </cfRule>
  </conditionalFormatting>
  <conditionalFormatting sqref="AV22">
    <cfRule type="expression" dxfId="2545" priority="175">
      <formula>$AV$54&lt;&gt;0</formula>
    </cfRule>
  </conditionalFormatting>
  <conditionalFormatting sqref="AU22">
    <cfRule type="expression" dxfId="2544" priority="173">
      <formula>$AU$54&lt;&gt;0</formula>
    </cfRule>
  </conditionalFormatting>
  <conditionalFormatting sqref="AT22">
    <cfRule type="expression" dxfId="2543" priority="172">
      <formula>$AT$54&lt;&gt;0</formula>
    </cfRule>
  </conditionalFormatting>
  <conditionalFormatting sqref="AS22">
    <cfRule type="expression" dxfId="2542" priority="170">
      <formula>$AS$54&lt;&gt;0</formula>
    </cfRule>
  </conditionalFormatting>
  <conditionalFormatting sqref="AR22">
    <cfRule type="expression" dxfId="2541" priority="169">
      <formula>$AR$54&lt;&gt;0</formula>
    </cfRule>
  </conditionalFormatting>
  <conditionalFormatting sqref="AQ22">
    <cfRule type="expression" dxfId="2540" priority="168">
      <formula>$AQ$54&lt;&gt;0</formula>
    </cfRule>
  </conditionalFormatting>
  <conditionalFormatting sqref="AQ7:AX8">
    <cfRule type="expression" dxfId="2539" priority="157">
      <formula>$AT$54=0</formula>
    </cfRule>
  </conditionalFormatting>
  <conditionalFormatting sqref="AQ9:AX10">
    <cfRule type="expression" dxfId="2538" priority="156">
      <formula>$AT$54=0</formula>
    </cfRule>
  </conditionalFormatting>
  <conditionalFormatting sqref="AQ11:AX12">
    <cfRule type="expression" dxfId="2537" priority="155">
      <formula>$AT$54=0</formula>
    </cfRule>
  </conditionalFormatting>
  <conditionalFormatting sqref="J5:O6">
    <cfRule type="containsText" dxfId="2536" priority="139" operator="containsText" text="メンテ工事">
      <formula>NOT(ISERROR(SEARCH("メンテ工事",J5)))</formula>
    </cfRule>
    <cfRule type="containsText" dxfId="2535" priority="140" operator="containsText" text="計画工事">
      <formula>NOT(ISERROR(SEARCH("計画工事",J5)))</formula>
    </cfRule>
    <cfRule type="containsText" dxfId="2534" priority="141" operator="containsText" text="※選択してください">
      <formula>NOT(ISERROR(SEARCH("※選択してください",J5)))</formula>
    </cfRule>
  </conditionalFormatting>
  <conditionalFormatting sqref="J5">
    <cfRule type="containsText" dxfId="2533" priority="122" operator="containsText" text="緊急/変更">
      <formula>NOT(ISERROR(SEARCH("緊急/変更",J5)))</formula>
    </cfRule>
    <cfRule type="containsText" dxfId="2532" priority="123" operator="containsText" text="メンテ工事">
      <formula>NOT(ISERROR(SEARCH("メンテ工事",J5)))</formula>
    </cfRule>
    <cfRule type="containsText" dxfId="2531" priority="124" operator="containsText" text="計画工事">
      <formula>NOT(ISERROR(SEARCH("計画工事",J5)))</formula>
    </cfRule>
    <cfRule type="containsText" dxfId="2530" priority="125" operator="containsText" text="※選択してください">
      <formula>NOT(ISERROR(SEARCH("※選択してください",J5)))</formula>
    </cfRule>
    <cfRule type="containsText" dxfId="2529" priority="126" operator="containsText" text="緊急/変更">
      <formula>NOT(ISERROR(SEARCH("緊急/変更",J5)))</formula>
    </cfRule>
    <cfRule type="containsText" dxfId="2528" priority="134" operator="containsText" text="緊急/変更">
      <formula>NOT(ISERROR(SEARCH("緊急/変更",J5)))</formula>
    </cfRule>
    <cfRule type="containsText" dxfId="2527" priority="135" operator="containsText" text="メンテ工事">
      <formula>NOT(ISERROR(SEARCH("メンテ工事",J5)))</formula>
    </cfRule>
    <cfRule type="containsText" dxfId="2526" priority="136" operator="containsText" text="計画工事">
      <formula>NOT(ISERROR(SEARCH("計画工事",J5)))</formula>
    </cfRule>
    <cfRule type="containsText" dxfId="2525" priority="137" operator="containsText" text="※選択してください">
      <formula>NOT(ISERROR(SEARCH("※選択してください",J5)))</formula>
    </cfRule>
    <cfRule type="containsText" dxfId="2524" priority="138" operator="containsText" text="緊急/変更">
      <formula>NOT(ISERROR(SEARCH("緊急/変更",J5)))</formula>
    </cfRule>
  </conditionalFormatting>
  <conditionalFormatting sqref="E5:I6">
    <cfRule type="expression" dxfId="2523" priority="113">
      <formula>$J$5&lt;&gt;"※選択してください"</formula>
    </cfRule>
    <cfRule type="expression" dxfId="2522" priority="127">
      <formula>$J$5="※選択してください"</formula>
    </cfRule>
  </conditionalFormatting>
  <conditionalFormatting sqref="P5:T6">
    <cfRule type="expression" dxfId="2521" priority="111">
      <formula>$J$5&lt;&gt;"※選択してください"</formula>
    </cfRule>
    <cfRule type="expression" dxfId="2520" priority="112">
      <formula>$J$5="※選択してください"</formula>
    </cfRule>
  </conditionalFormatting>
  <conditionalFormatting sqref="K24:O24">
    <cfRule type="expression" dxfId="2519" priority="55" stopIfTrue="1">
      <formula>$CF$24&gt;4</formula>
    </cfRule>
    <cfRule type="expression" dxfId="2518" priority="56">
      <formula>$CF$24&gt;0</formula>
    </cfRule>
  </conditionalFormatting>
  <conditionalFormatting sqref="K23:O23">
    <cfRule type="expression" dxfId="2517" priority="53" stopIfTrue="1">
      <formula>$CF$23&gt;4</formula>
    </cfRule>
    <cfRule type="expression" dxfId="2516" priority="54">
      <formula>$CF$23&gt;0</formula>
    </cfRule>
  </conditionalFormatting>
  <conditionalFormatting sqref="K26:O26">
    <cfRule type="expression" dxfId="2515" priority="51" stopIfTrue="1">
      <formula>$CF$26&gt;4</formula>
    </cfRule>
    <cfRule type="expression" dxfId="2514" priority="52">
      <formula>$CF$26&gt;0</formula>
    </cfRule>
  </conditionalFormatting>
  <conditionalFormatting sqref="K25:O25">
    <cfRule type="expression" dxfId="2513" priority="49" stopIfTrue="1">
      <formula>$CF$25&gt;4</formula>
    </cfRule>
    <cfRule type="expression" dxfId="2512" priority="50">
      <formula>$CF$25&gt;0</formula>
    </cfRule>
  </conditionalFormatting>
  <conditionalFormatting sqref="K28:O28">
    <cfRule type="expression" dxfId="2511" priority="47" stopIfTrue="1">
      <formula>$CF$28&gt;4</formula>
    </cfRule>
    <cfRule type="expression" dxfId="2510" priority="48">
      <formula>$CF$28&gt;0</formula>
    </cfRule>
  </conditionalFormatting>
  <conditionalFormatting sqref="K27:O27">
    <cfRule type="expression" dxfId="2509" priority="45" stopIfTrue="1">
      <formula>$CF$27&gt;4</formula>
    </cfRule>
    <cfRule type="expression" dxfId="2508" priority="46">
      <formula>$CF$27&gt;0</formula>
    </cfRule>
  </conditionalFormatting>
  <conditionalFormatting sqref="K30:O30">
    <cfRule type="expression" dxfId="2507" priority="43" stopIfTrue="1">
      <formula>$CF$30&gt;4</formula>
    </cfRule>
    <cfRule type="expression" dxfId="2506" priority="44">
      <formula>$CF$30&gt;0</formula>
    </cfRule>
  </conditionalFormatting>
  <conditionalFormatting sqref="K29:O29">
    <cfRule type="expression" dxfId="2505" priority="41" stopIfTrue="1">
      <formula>$CF$29&gt;4</formula>
    </cfRule>
    <cfRule type="expression" dxfId="2504" priority="42">
      <formula>$CF$29&gt;0</formula>
    </cfRule>
  </conditionalFormatting>
  <conditionalFormatting sqref="K32:O32">
    <cfRule type="expression" dxfId="2503" priority="39" stopIfTrue="1">
      <formula>$CF$32&gt;4</formula>
    </cfRule>
    <cfRule type="expression" dxfId="2502" priority="40">
      <formula>$CF$32&gt;0</formula>
    </cfRule>
  </conditionalFormatting>
  <conditionalFormatting sqref="K31:O31">
    <cfRule type="expression" dxfId="2501" priority="37" stopIfTrue="1">
      <formula>$CF$31&gt;4</formula>
    </cfRule>
    <cfRule type="expression" dxfId="2500" priority="38">
      <formula>$CF$31&gt;0</formula>
    </cfRule>
  </conditionalFormatting>
  <conditionalFormatting sqref="K34:O34">
    <cfRule type="expression" dxfId="2499" priority="35" stopIfTrue="1">
      <formula>$CF$34&gt;4</formula>
    </cfRule>
    <cfRule type="expression" dxfId="2498" priority="36">
      <formula>$CF$34&gt;0</formula>
    </cfRule>
  </conditionalFormatting>
  <conditionalFormatting sqref="K33:O33">
    <cfRule type="expression" dxfId="2497" priority="33" stopIfTrue="1">
      <formula>$CF$33&gt;4</formula>
    </cfRule>
    <cfRule type="expression" dxfId="2496" priority="34">
      <formula>$CF$33&gt;0</formula>
    </cfRule>
  </conditionalFormatting>
  <conditionalFormatting sqref="K36:O36">
    <cfRule type="expression" dxfId="2495" priority="31" stopIfTrue="1">
      <formula>$CF$36&gt;4</formula>
    </cfRule>
    <cfRule type="expression" dxfId="2494" priority="32">
      <formula>$CF$36&gt;0</formula>
    </cfRule>
  </conditionalFormatting>
  <conditionalFormatting sqref="K35:O35">
    <cfRule type="expression" dxfId="2493" priority="29" stopIfTrue="1">
      <formula>$CF$35&gt;4</formula>
    </cfRule>
    <cfRule type="expression" dxfId="2492" priority="30">
      <formula>$CF$35&gt;0</formula>
    </cfRule>
  </conditionalFormatting>
  <conditionalFormatting sqref="K38:O38">
    <cfRule type="expression" dxfId="2491" priority="27" stopIfTrue="1">
      <formula>$CF$38&gt;4</formula>
    </cfRule>
    <cfRule type="expression" dxfId="2490" priority="28">
      <formula>$CF$38&gt;0</formula>
    </cfRule>
  </conditionalFormatting>
  <conditionalFormatting sqref="K37:O37">
    <cfRule type="expression" dxfId="2489" priority="25" stopIfTrue="1">
      <formula>$CF$37&gt;4</formula>
    </cfRule>
    <cfRule type="expression" dxfId="2488" priority="26">
      <formula>$CF$37&gt;0</formula>
    </cfRule>
  </conditionalFormatting>
  <conditionalFormatting sqref="K40:O40">
    <cfRule type="expression" dxfId="2487" priority="23" stopIfTrue="1">
      <formula>$CF$40&gt;4</formula>
    </cfRule>
    <cfRule type="expression" dxfId="2486" priority="24">
      <formula>$CF$40&gt;0</formula>
    </cfRule>
  </conditionalFormatting>
  <conditionalFormatting sqref="K39:O39">
    <cfRule type="expression" dxfId="2485" priority="21" stopIfTrue="1">
      <formula>$CF$39&gt;4</formula>
    </cfRule>
    <cfRule type="expression" dxfId="2484" priority="22">
      <formula>$CF$39&gt;0</formula>
    </cfRule>
  </conditionalFormatting>
  <conditionalFormatting sqref="K42:O42">
    <cfRule type="expression" dxfId="2483" priority="19" stopIfTrue="1">
      <formula>$CF$42&gt;4</formula>
    </cfRule>
    <cfRule type="expression" dxfId="2482" priority="20">
      <formula>$CF$42&gt;0</formula>
    </cfRule>
  </conditionalFormatting>
  <conditionalFormatting sqref="K41:O41">
    <cfRule type="expression" dxfId="2481" priority="17" stopIfTrue="1">
      <formula>$CF$41&gt;4</formula>
    </cfRule>
    <cfRule type="expression" dxfId="2480" priority="18">
      <formula>$CF$41&gt;0</formula>
    </cfRule>
  </conditionalFormatting>
  <conditionalFormatting sqref="K44:O44">
    <cfRule type="expression" dxfId="2479" priority="15" stopIfTrue="1">
      <formula>$CF$44&gt;4</formula>
    </cfRule>
    <cfRule type="expression" dxfId="2478" priority="16">
      <formula>$CF$44&gt;0</formula>
    </cfRule>
  </conditionalFormatting>
  <conditionalFormatting sqref="K43:O43">
    <cfRule type="expression" dxfId="2477" priority="13" stopIfTrue="1">
      <formula>$CF$43&gt;4</formula>
    </cfRule>
    <cfRule type="expression" dxfId="2476" priority="14">
      <formula>$CF$43&gt;0</formula>
    </cfRule>
  </conditionalFormatting>
  <conditionalFormatting sqref="K46:O46">
    <cfRule type="expression" dxfId="2475" priority="11" stopIfTrue="1">
      <formula>$CF$46&gt;4</formula>
    </cfRule>
    <cfRule type="expression" dxfId="2474" priority="12">
      <formula>$CF$46&gt;0</formula>
    </cfRule>
  </conditionalFormatting>
  <conditionalFormatting sqref="K45:O45">
    <cfRule type="expression" dxfId="2473" priority="9" stopIfTrue="1">
      <formula>$CF$45&gt;4</formula>
    </cfRule>
    <cfRule type="expression" dxfId="2472" priority="10">
      <formula>$CF$45&gt;0</formula>
    </cfRule>
  </conditionalFormatting>
  <conditionalFormatting sqref="K48:O48">
    <cfRule type="expression" dxfId="2471" priority="7" stopIfTrue="1">
      <formula>$CF$48&gt;4</formula>
    </cfRule>
    <cfRule type="expression" dxfId="2470" priority="8">
      <formula>$CF$48&gt;0</formula>
    </cfRule>
  </conditionalFormatting>
  <conditionalFormatting sqref="K47:O47">
    <cfRule type="expression" dxfId="2469" priority="5" stopIfTrue="1">
      <formula>$CF$47&gt;4</formula>
    </cfRule>
    <cfRule type="expression" dxfId="2468" priority="6">
      <formula>$CF$47&gt;0</formula>
    </cfRule>
  </conditionalFormatting>
  <conditionalFormatting sqref="K50:O50">
    <cfRule type="expression" dxfId="2467" priority="3" stopIfTrue="1">
      <formula>$CF$50&gt;4</formula>
    </cfRule>
    <cfRule type="expression" dxfId="2466" priority="4">
      <formula>$CF$50&gt;0</formula>
    </cfRule>
  </conditionalFormatting>
  <conditionalFormatting sqref="K49:O49">
    <cfRule type="expression" dxfId="2465" priority="1" stopIfTrue="1">
      <formula>$CF$49&gt;4</formula>
    </cfRule>
    <cfRule type="expression" dxfId="2464" priority="2">
      <formula>$CF$49&gt;0</formula>
    </cfRule>
  </conditionalFormatting>
  <dataValidations xWindow="781" yWindow="906" count="9">
    <dataValidation type="list" allowBlank="1" showInputMessage="1" showErrorMessage="1" error="「無」or「有」を選択してください" promptTitle="-------" prompt="高所作業" sqref="AQ23:AQ50" xr:uid="{F3BD576E-8A49-43AB-99B0-E731910556FC}">
      <formula1>"　,有"</formula1>
    </dataValidation>
    <dataValidation type="list" allowBlank="1" showInputMessage="1" showErrorMessage="1" error="「無」or「有」を選択してください" promptTitle="-------------" prompt="電気工事作業" sqref="AR23:AR50" xr:uid="{954FE88A-8425-4326-B395-7B6C40100388}">
      <formula1>"　,有"</formula1>
    </dataValidation>
    <dataValidation type="list" allowBlank="1" showInputMessage="1" showErrorMessage="1" error="「無」or「有」を選択してください" promptTitle="---------------" prompt="挟まれ・設備試運転" sqref="AS23:AS50" xr:uid="{D94171B5-1168-4542-9653-40E714E6C2C3}">
      <formula1>"　,有"</formula1>
    </dataValidation>
    <dataValidation type="list" allowBlank="1" showInputMessage="1" showErrorMessage="1" error="「無」or「有」を選択してください" promptTitle="---------" prompt="火気取扱" sqref="AT23:AT50" xr:uid="{578CFA82-73FD-4F80-AD37-1C5C9F25564D}">
      <formula1>"　,有"</formula1>
    </dataValidation>
    <dataValidation type="list" allowBlank="1" showInputMessage="1" showErrorMessage="1" error="「無」or「有」を選択してください" promptTitle="--------" prompt="酸欠作業" sqref="AU23:AU50" xr:uid="{125F49C3-B3B3-4AA8-AE4A-012E2B62F5E2}">
      <formula1>"　,有"</formula1>
    </dataValidation>
    <dataValidation type="list" allowBlank="1" showInputMessage="1" showErrorMessage="1" error="「無」or「有」を選択してください" promptTitle="-------------" prompt="重量物取扱作業" sqref="AV23:AV50" xr:uid="{E3435070-FCE4-4074-989E-81816E8E735A}">
      <formula1>"　,有"</formula1>
    </dataValidation>
    <dataValidation type="list" allowBlank="1" showInputMessage="1" showErrorMessage="1" error="「無」or「有」を選択してください" promptTitle="-----------------------" prompt="天井内火災報知器近接作業" sqref="AW23:AW50" xr:uid="{CFE35CF0-BC3C-4036-B021-37F8F059CE0D}">
      <formula1>"　,有"</formula1>
    </dataValidation>
    <dataValidation type="list" allowBlank="1" showInputMessage="1" showErrorMessage="1" error="「無」or「有」を選択してください" promptTitle="----------" prompt="防災監視盤" sqref="AX23:AX50" xr:uid="{EDED1C09-C715-429C-B8A1-19A63FC03A88}">
      <formula1>"　,有"</formula1>
    </dataValidation>
    <dataValidation type="list" showInputMessage="1" showErrorMessage="1" sqref="J5:O6" xr:uid="{B9D62579-5E07-4A9B-8F52-C3794B6DD536}">
      <formula1>$CG$57:$CG$60</formula1>
    </dataValidation>
  </dataValidations>
  <printOptions horizontalCentered="1"/>
  <pageMargins left="0.2" right="0.2" top="0.32" bottom="0.2" header="0.31496062992125984" footer="0.2"/>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10C2-667C-46E0-838C-375349CF2E66}">
  <sheetPr codeName="Sheet8">
    <tabColor theme="2"/>
  </sheetPr>
  <dimension ref="A1:X24"/>
  <sheetViews>
    <sheetView showGridLines="0" view="pageBreakPreview" zoomScale="105" zoomScaleNormal="70" zoomScaleSheetLayoutView="150"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65</v>
      </c>
      <c r="G16" s="107" t="s">
        <v>66</v>
      </c>
      <c r="H16" s="107" t="s">
        <v>67</v>
      </c>
      <c r="I16" s="107" t="s">
        <v>68</v>
      </c>
      <c r="J16" s="107" t="s">
        <v>69</v>
      </c>
      <c r="L16" s="107" t="s">
        <v>87</v>
      </c>
      <c r="M16" s="107" t="s">
        <v>88</v>
      </c>
      <c r="N16" s="107" t="s">
        <v>89</v>
      </c>
      <c r="O16" s="107" t="s">
        <v>90</v>
      </c>
    </row>
    <row r="17" spans="5:15" ht="18" hidden="1" customHeight="1">
      <c r="E17" s="110" t="s">
        <v>86</v>
      </c>
      <c r="F17" s="109" t="str">
        <f>IFERROR((【1】工事計画書!R58),"")</f>
        <v/>
      </c>
      <c r="G17" s="109">
        <f>IFERROR((【1】工事計画書!S58),"")</f>
        <v>0</v>
      </c>
      <c r="H17" s="109">
        <f>IFERROR((【1】工事計画書!T58),"")</f>
        <v>0</v>
      </c>
      <c r="I17" s="109">
        <f>IFERROR((【1】工事計画書!U58),"")</f>
        <v>0</v>
      </c>
      <c r="J17" s="109">
        <f>IFERROR((【1】工事計画書!V58),"")</f>
        <v>0</v>
      </c>
      <c r="K17" s="108" t="s">
        <v>160</v>
      </c>
      <c r="L17" s="107">
        <f t="shared" ref="L17:M21" si="0">IF(G17&lt;I17,G17,I17)</f>
        <v>0</v>
      </c>
      <c r="M17" s="107">
        <f t="shared" si="0"/>
        <v>0</v>
      </c>
      <c r="N17" s="107">
        <f t="shared" ref="N17:O21" si="1">IF(G17&lt;I17,I17,G17)</f>
        <v>0</v>
      </c>
      <c r="O17" s="107">
        <f t="shared" si="1"/>
        <v>0</v>
      </c>
    </row>
    <row r="18" spans="5:15" ht="18" hidden="1" customHeight="1">
      <c r="E18" s="110" t="s">
        <v>164</v>
      </c>
      <c r="F18" s="109">
        <f>IFERROR((【1】工事計画書!R59),"")</f>
        <v>0</v>
      </c>
      <c r="G18" s="109">
        <f>IFERROR((【1】工事計画書!S59),"")</f>
        <v>0</v>
      </c>
      <c r="H18" s="109">
        <f>IFERROR((【1】工事計画書!T59),"")</f>
        <v>0</v>
      </c>
      <c r="I18" s="109">
        <f>IFERROR((【1】工事計画書!U59),"")</f>
        <v>0</v>
      </c>
      <c r="J18" s="109">
        <f>IFERROR((【1】工事計画書!V59),"")</f>
        <v>0</v>
      </c>
      <c r="K18" s="108" t="s">
        <v>160</v>
      </c>
      <c r="L18" s="107">
        <f t="shared" si="0"/>
        <v>0</v>
      </c>
      <c r="M18" s="107">
        <f t="shared" si="0"/>
        <v>0</v>
      </c>
      <c r="N18" s="107">
        <f t="shared" si="1"/>
        <v>0</v>
      </c>
      <c r="O18" s="107">
        <f t="shared" si="1"/>
        <v>0</v>
      </c>
    </row>
    <row r="19" spans="5:15" ht="18" hidden="1" customHeight="1">
      <c r="E19" s="110" t="s">
        <v>163</v>
      </c>
      <c r="F19" s="109">
        <f>IFERROR((【1】工事計画書!R60),"")</f>
        <v>0</v>
      </c>
      <c r="G19" s="109">
        <f>IFERROR((【1】工事計画書!S60),"")</f>
        <v>0</v>
      </c>
      <c r="H19" s="109">
        <f>IFERROR((【1】工事計画書!T60),"")</f>
        <v>0</v>
      </c>
      <c r="I19" s="109">
        <f>IFERROR((【1】工事計画書!U60),"")</f>
        <v>0</v>
      </c>
      <c r="J19" s="109">
        <f>IFERROR((【1】工事計画書!V60),"")</f>
        <v>0</v>
      </c>
      <c r="K19" s="108" t="s">
        <v>160</v>
      </c>
      <c r="L19" s="107">
        <f t="shared" si="0"/>
        <v>0</v>
      </c>
      <c r="M19" s="107">
        <f t="shared" si="0"/>
        <v>0</v>
      </c>
      <c r="N19" s="107">
        <f t="shared" si="1"/>
        <v>0</v>
      </c>
      <c r="O19" s="107">
        <f t="shared" si="1"/>
        <v>0</v>
      </c>
    </row>
    <row r="20" spans="5:15" ht="18" hidden="1" customHeight="1">
      <c r="E20" s="110" t="s">
        <v>162</v>
      </c>
      <c r="F20" s="109">
        <f>IFERROR((【1】工事計画書!R61),"")</f>
        <v>0</v>
      </c>
      <c r="G20" s="109">
        <f>IFERROR((【1】工事計画書!S61),"")</f>
        <v>0</v>
      </c>
      <c r="H20" s="109">
        <f>IFERROR((【1】工事計画書!T61),"")</f>
        <v>0</v>
      </c>
      <c r="I20" s="109">
        <f>IFERROR((【1】工事計画書!U61),"")</f>
        <v>0</v>
      </c>
      <c r="J20" s="109">
        <f>IFERROR((【1】工事計画書!V61),"")</f>
        <v>0</v>
      </c>
      <c r="K20" s="108" t="s">
        <v>160</v>
      </c>
      <c r="L20" s="107">
        <f t="shared" si="0"/>
        <v>0</v>
      </c>
      <c r="M20" s="107">
        <f t="shared" si="0"/>
        <v>0</v>
      </c>
      <c r="N20" s="107">
        <f t="shared" si="1"/>
        <v>0</v>
      </c>
      <c r="O20" s="107">
        <f t="shared" si="1"/>
        <v>0</v>
      </c>
    </row>
    <row r="21" spans="5:15" ht="18" hidden="1" customHeight="1">
      <c r="E21" s="110" t="s">
        <v>161</v>
      </c>
      <c r="F21" s="109">
        <f>IFERROR((【1】工事計画書!R62),"")</f>
        <v>0</v>
      </c>
      <c r="G21" s="109">
        <f>IFERROR((【1】工事計画書!S62),"")</f>
        <v>0</v>
      </c>
      <c r="H21" s="109">
        <f>IFERROR((【1】工事計画書!T62),"")</f>
        <v>0</v>
      </c>
      <c r="I21" s="109">
        <f>IFERROR((【1】工事計画書!U62),"")</f>
        <v>0</v>
      </c>
      <c r="J21" s="109">
        <f>IFERROR((【1】工事計画書!V62),"")</f>
        <v>0</v>
      </c>
      <c r="K21" s="108" t="s">
        <v>160</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G27">
    <cfRule type="containsText" dxfId="2463" priority="521" operator="containsText" text="A">
      <formula>NOT(ISERROR(SEARCH("A",G27)))</formula>
    </cfRule>
  </conditionalFormatting>
  <conditionalFormatting sqref="F8">
    <cfRule type="expression" dxfId="2462" priority="104">
      <formula>AND(F13=1,A8=1)</formula>
    </cfRule>
    <cfRule type="expression" dxfId="2461" priority="208">
      <formula>AND(F12=1,B8=1)</formula>
    </cfRule>
    <cfRule type="expression" dxfId="2460" priority="312">
      <formula>AND(F11=1,C8=1)</formula>
    </cfRule>
    <cfRule type="expression" dxfId="2459" priority="426">
      <formula>AND(F10=1,D8=1)</formula>
    </cfRule>
    <cfRule type="expression" dxfId="2458" priority="520">
      <formula>AND(F9=1,E8=1)</formula>
    </cfRule>
  </conditionalFormatting>
  <conditionalFormatting sqref="H8">
    <cfRule type="expression" dxfId="2457" priority="102">
      <formula>AND(H13=1,A8=1)</formula>
    </cfRule>
    <cfRule type="expression" dxfId="2456" priority="206">
      <formula>AND(H12=1,B8=1)</formula>
    </cfRule>
    <cfRule type="expression" dxfId="2455" priority="310">
      <formula>AND(H11=1,C8=1)</formula>
    </cfRule>
    <cfRule type="expression" dxfId="2454" priority="424">
      <formula>AND(H10=1,D8=1)</formula>
    </cfRule>
    <cfRule type="expression" dxfId="2453" priority="518">
      <formula>AND(H9=1,E8=1)</formula>
    </cfRule>
  </conditionalFormatting>
  <conditionalFormatting sqref="G8">
    <cfRule type="expression" dxfId="2452" priority="103">
      <formula>AND(G13=1,A8=1)</formula>
    </cfRule>
    <cfRule type="expression" dxfId="2451" priority="207">
      <formula>AND(G12=1,B8=1)</formula>
    </cfRule>
    <cfRule type="expression" dxfId="2450" priority="311">
      <formula>AND(G11=1,C8=1)</formula>
    </cfRule>
    <cfRule type="expression" dxfId="2449" priority="425">
      <formula>AND(G10=1,D8=1)</formula>
    </cfRule>
    <cfRule type="expression" dxfId="2448" priority="519">
      <formula>AND(G9=1,E8=1)</formula>
    </cfRule>
  </conditionalFormatting>
  <conditionalFormatting sqref="J8">
    <cfRule type="expression" dxfId="2447" priority="100">
      <formula>AND(J13=1,A8=1)</formula>
    </cfRule>
    <cfRule type="expression" dxfId="2446" priority="204">
      <formula>AND(J12=1,B8=1)</formula>
    </cfRule>
    <cfRule type="expression" dxfId="2445" priority="308">
      <formula>AND(J11=1,C8=1)</formula>
    </cfRule>
    <cfRule type="expression" dxfId="2444" priority="422">
      <formula>AND(J10=1,D8=1)</formula>
    </cfRule>
    <cfRule type="expression" dxfId="2443" priority="517">
      <formula>AND(J9=1,E8=1)</formula>
    </cfRule>
  </conditionalFormatting>
  <conditionalFormatting sqref="I8">
    <cfRule type="expression" dxfId="2442" priority="101">
      <formula>AND(I13=1,A8=1)</formula>
    </cfRule>
    <cfRule type="expression" dxfId="2441" priority="205">
      <formula>AND(I12=1,B8=1)</formula>
    </cfRule>
    <cfRule type="expression" dxfId="2440" priority="309">
      <formula>AND(I11=1,C8=1)</formula>
    </cfRule>
    <cfRule type="expression" dxfId="2439" priority="423">
      <formula>AND(I10=1,D8=1)</formula>
    </cfRule>
    <cfRule type="expression" dxfId="2438" priority="516">
      <formula>AND(I9=1,E8=1)</formula>
    </cfRule>
  </conditionalFormatting>
  <conditionalFormatting sqref="K8">
    <cfRule type="expression" dxfId="2437" priority="99">
      <formula>AND(K13=1,A8=1)</formula>
    </cfRule>
    <cfRule type="expression" dxfId="2436" priority="203">
      <formula>AND(K12=1,B8=1)</formula>
    </cfRule>
    <cfRule type="expression" dxfId="2435" priority="307">
      <formula>AND(K11=1,C8=1)</formula>
    </cfRule>
    <cfRule type="expression" dxfId="2434" priority="421">
      <formula>AND(K10=1,D8=1)</formula>
    </cfRule>
    <cfRule type="expression" dxfId="2433" priority="515">
      <formula>AND(K9=1,E8=1)</formula>
    </cfRule>
  </conditionalFormatting>
  <conditionalFormatting sqref="L8">
    <cfRule type="expression" dxfId="2432" priority="98">
      <formula>AND(L13=1,A8=1)</formula>
    </cfRule>
    <cfRule type="expression" dxfId="2431" priority="202">
      <formula>AND(L12=1,B8=1)</formula>
    </cfRule>
    <cfRule type="expression" dxfId="2430" priority="306">
      <formula>AND(L11=1,C8=1)</formula>
    </cfRule>
    <cfRule type="expression" dxfId="2429" priority="420">
      <formula>AND(L10=1,D8=1)</formula>
    </cfRule>
    <cfRule type="expression" dxfId="2428" priority="514">
      <formula>AND(L9=1,E8=1)</formula>
    </cfRule>
  </conditionalFormatting>
  <conditionalFormatting sqref="M8">
    <cfRule type="expression" dxfId="2427" priority="97">
      <formula>AND(M13=1,A8=1)</formula>
    </cfRule>
    <cfRule type="expression" dxfId="2426" priority="201">
      <formula>AND(M12=1,B8=1)</formula>
    </cfRule>
    <cfRule type="expression" dxfId="2425" priority="305">
      <formula>AND(M11=1,C8=1)</formula>
    </cfRule>
    <cfRule type="expression" dxfId="2424" priority="419">
      <formula>AND(M10=1,D8=1)</formula>
    </cfRule>
    <cfRule type="expression" dxfId="2423" priority="513">
      <formula>AND($M$9=1,$E$8=1)</formula>
    </cfRule>
  </conditionalFormatting>
  <conditionalFormatting sqref="N8">
    <cfRule type="expression" dxfId="2422" priority="96">
      <formula>AND(N13=1,A8=1)</formula>
    </cfRule>
    <cfRule type="expression" dxfId="2421" priority="200">
      <formula>AND(N12=1,B8=1)</formula>
    </cfRule>
    <cfRule type="expression" dxfId="2420" priority="304">
      <formula>AND(N11=1,C8=1)</formula>
    </cfRule>
    <cfRule type="expression" dxfId="2419" priority="418">
      <formula>AND(N10=1,D8=1)</formula>
    </cfRule>
    <cfRule type="expression" dxfId="2418" priority="512">
      <formula>AND($N$9=1,$E$8=1)</formula>
    </cfRule>
  </conditionalFormatting>
  <conditionalFormatting sqref="O8">
    <cfRule type="expression" dxfId="2417" priority="95">
      <formula>AND(O13=1,A8=1)</formula>
    </cfRule>
    <cfRule type="expression" dxfId="2416" priority="199">
      <formula>AND(O12=1,B8=1)</formula>
    </cfRule>
    <cfRule type="expression" dxfId="2415" priority="303">
      <formula>AND(O11=1,C8=1)</formula>
    </cfRule>
    <cfRule type="expression" dxfId="2414" priority="417">
      <formula>AND(O10=1,D8=1)</formula>
    </cfRule>
    <cfRule type="expression" dxfId="2413" priority="511">
      <formula>AND($O$9=1,$E$8=1)</formula>
    </cfRule>
  </conditionalFormatting>
  <conditionalFormatting sqref="P8">
    <cfRule type="expression" dxfId="2412" priority="94">
      <formula>AND(P13=1,A8=1)</formula>
    </cfRule>
    <cfRule type="expression" dxfId="2411" priority="198">
      <formula>AND(P12=1,B8=1)</formula>
    </cfRule>
    <cfRule type="expression" dxfId="2410" priority="302">
      <formula>AND(P11=1,C8=1)</formula>
    </cfRule>
    <cfRule type="expression" dxfId="2409" priority="416">
      <formula>AND(P10=1,D8=1)</formula>
    </cfRule>
    <cfRule type="expression" dxfId="2408" priority="510">
      <formula>AND($P$9=1,$E$8=1)</formula>
    </cfRule>
  </conditionalFormatting>
  <conditionalFormatting sqref="Q8">
    <cfRule type="expression" dxfId="2407" priority="93">
      <formula>AND(Q13=1,A8=1)</formula>
    </cfRule>
    <cfRule type="expression" dxfId="2406" priority="197">
      <formula>AND(Q12=1,B8=1)</formula>
    </cfRule>
    <cfRule type="expression" dxfId="2405" priority="301">
      <formula>AND(Q11=1,C8=1)</formula>
    </cfRule>
    <cfRule type="expression" dxfId="2404" priority="415">
      <formula>AND(Q10=1,D8=1)</formula>
    </cfRule>
    <cfRule type="expression" dxfId="2403" priority="509">
      <formula>AND($Q$9=1,$E$8=1)</formula>
    </cfRule>
  </conditionalFormatting>
  <conditionalFormatting sqref="R8">
    <cfRule type="expression" dxfId="2402" priority="92">
      <formula>AND(R13=1,A8=1)</formula>
    </cfRule>
    <cfRule type="expression" dxfId="2401" priority="196">
      <formula>AND(R12=1,B8=1)</formula>
    </cfRule>
    <cfRule type="expression" dxfId="2400" priority="300">
      <formula>AND(R11=1,C8=1)</formula>
    </cfRule>
    <cfRule type="expression" dxfId="2399" priority="414">
      <formula>AND(R10=1,D8=1)</formula>
    </cfRule>
    <cfRule type="expression" dxfId="2398" priority="508">
      <formula>AND($R$9=1,$E$8=1)</formula>
    </cfRule>
  </conditionalFormatting>
  <conditionalFormatting sqref="S8">
    <cfRule type="expression" dxfId="2397" priority="91">
      <formula>AND(S13=1,A8=1)</formula>
    </cfRule>
    <cfRule type="expression" dxfId="2396" priority="195">
      <formula>AND(S12=1,B8=1)</formula>
    </cfRule>
    <cfRule type="expression" dxfId="2395" priority="299">
      <formula>AND(S11=1,C8=1)</formula>
    </cfRule>
    <cfRule type="expression" dxfId="2394" priority="413">
      <formula>AND(S10=1,D8=1)</formula>
    </cfRule>
    <cfRule type="expression" dxfId="2393" priority="507">
      <formula>AND($S$9=1,$E$8=1)</formula>
    </cfRule>
  </conditionalFormatting>
  <conditionalFormatting sqref="T8">
    <cfRule type="expression" dxfId="2392" priority="90">
      <formula>AND(T13=1,A8=1)</formula>
    </cfRule>
    <cfRule type="expression" dxfId="2391" priority="194">
      <formula>AND(T12=1,B8=1)</formula>
    </cfRule>
    <cfRule type="expression" dxfId="2390" priority="298">
      <formula>AND(T11=1,C8=1)</formula>
    </cfRule>
    <cfRule type="expression" dxfId="2389" priority="412">
      <formula>AND(T10=1,D8=1)</formula>
    </cfRule>
    <cfRule type="expression" dxfId="2388" priority="506">
      <formula>AND($T$9=1,$E$8=1)</formula>
    </cfRule>
  </conditionalFormatting>
  <conditionalFormatting sqref="U8">
    <cfRule type="expression" dxfId="2387" priority="89">
      <formula>AND(U13=1,A8=1)</formula>
    </cfRule>
    <cfRule type="expression" dxfId="2386" priority="193">
      <formula>AND(U12=1,B8=1)</formula>
    </cfRule>
    <cfRule type="expression" dxfId="2385" priority="297">
      <formula>AND(U11=1,C8=1)</formula>
    </cfRule>
    <cfRule type="expression" dxfId="2384" priority="411">
      <formula>AND(U10=1,D8=1)</formula>
    </cfRule>
    <cfRule type="expression" dxfId="2383" priority="505">
      <formula>AND($U$9=1,$E$8=1)</formula>
    </cfRule>
  </conditionalFormatting>
  <conditionalFormatting sqref="F7">
    <cfRule type="expression" dxfId="2382" priority="88">
      <formula>AND(F13=1,A7=1)</formula>
    </cfRule>
    <cfRule type="expression" dxfId="2381" priority="192">
      <formula>AND(F12=1,B7=1)</formula>
    </cfRule>
    <cfRule type="expression" dxfId="2380" priority="296">
      <formula>AND(F11=1,C7=1)</formula>
    </cfRule>
    <cfRule type="expression" dxfId="2379" priority="410">
      <formula>AND(F10=1,D7=1)</formula>
    </cfRule>
    <cfRule type="expression" dxfId="2378" priority="504">
      <formula>AND($F$9=1,$E$7=1)</formula>
    </cfRule>
  </conditionalFormatting>
  <conditionalFormatting sqref="G7">
    <cfRule type="expression" dxfId="2377" priority="87">
      <formula>AND(G13=1,A7=1)</formula>
    </cfRule>
    <cfRule type="expression" dxfId="2376" priority="191">
      <formula>AND(G12=1,B7=1)</formula>
    </cfRule>
    <cfRule type="expression" dxfId="2375" priority="295">
      <formula>AND(G11=1,C7=1)</formula>
    </cfRule>
    <cfRule type="expression" dxfId="2374" priority="409">
      <formula>AND(G10=1,D7=1)</formula>
    </cfRule>
    <cfRule type="expression" dxfId="2373" priority="503">
      <formula>AND($G$9=1,$E$7=1)</formula>
    </cfRule>
  </conditionalFormatting>
  <conditionalFormatting sqref="H7">
    <cfRule type="expression" dxfId="2372" priority="86">
      <formula>AND(H13=1,A7=1)</formula>
    </cfRule>
    <cfRule type="expression" dxfId="2371" priority="190">
      <formula>AND(H12=1,B7=1)</formula>
    </cfRule>
    <cfRule type="expression" dxfId="2370" priority="294">
      <formula>AND(H11=1,C7=1)</formula>
    </cfRule>
    <cfRule type="expression" dxfId="2369" priority="408">
      <formula>AND(H10=1,D7=1)</formula>
    </cfRule>
    <cfRule type="expression" dxfId="2368" priority="502">
      <formula>AND($H$9=1,$E$7=1)</formula>
    </cfRule>
  </conditionalFormatting>
  <conditionalFormatting sqref="I7">
    <cfRule type="expression" dxfId="2367" priority="85">
      <formula>AND(I13=1,A7=1)</formula>
    </cfRule>
    <cfRule type="expression" dxfId="2366" priority="189">
      <formula>AND(I12=1,B7=1)</formula>
    </cfRule>
    <cfRule type="expression" dxfId="2365" priority="293">
      <formula>AND(I11=1,C7=1)</formula>
    </cfRule>
    <cfRule type="expression" dxfId="2364" priority="407">
      <formula>AND(I10=1,D7=1)</formula>
    </cfRule>
    <cfRule type="expression" dxfId="2363" priority="501">
      <formula>AND($I$9=1,$E$7=1)</formula>
    </cfRule>
  </conditionalFormatting>
  <conditionalFormatting sqref="J7">
    <cfRule type="expression" dxfId="2362" priority="84">
      <formula>AND(J13=1,A7=1)</formula>
    </cfRule>
    <cfRule type="expression" dxfId="2361" priority="188">
      <formula>AND(J12=1,B7=1)</formula>
    </cfRule>
    <cfRule type="expression" dxfId="2360" priority="292">
      <formula>AND(J11=1,C7=1)</formula>
    </cfRule>
    <cfRule type="expression" dxfId="2359" priority="406">
      <formula>AND(J10=1,D7=1)</formula>
    </cfRule>
    <cfRule type="expression" dxfId="2358" priority="500">
      <formula>AND($J$9=1,$E$7=1)</formula>
    </cfRule>
  </conditionalFormatting>
  <conditionalFormatting sqref="K7">
    <cfRule type="expression" dxfId="2357" priority="83">
      <formula>AND(K13=1,A7=1)</formula>
    </cfRule>
    <cfRule type="expression" dxfId="2356" priority="187">
      <formula>AND(K12=1,B7=1)</formula>
    </cfRule>
    <cfRule type="expression" dxfId="2355" priority="291">
      <formula>AND(K11=1,C7=1)</formula>
    </cfRule>
    <cfRule type="expression" dxfId="2354" priority="405">
      <formula>AND(K10=1,D7=1)</formula>
    </cfRule>
    <cfRule type="expression" dxfId="2353" priority="499">
      <formula>AND($K$9=1,$E$7=1)</formula>
    </cfRule>
  </conditionalFormatting>
  <conditionalFormatting sqref="L7">
    <cfRule type="expression" dxfId="2352" priority="82">
      <formula>AND(L13=1,A7=1)</formula>
    </cfRule>
    <cfRule type="expression" dxfId="2351" priority="186">
      <formula>AND(L12=1,B7=1)</formula>
    </cfRule>
    <cfRule type="expression" dxfId="2350" priority="290">
      <formula>AND(L11=1,C7=1)</formula>
    </cfRule>
    <cfRule type="expression" dxfId="2349" priority="404">
      <formula>AND(L10=1,D7=1)</formula>
    </cfRule>
    <cfRule type="expression" dxfId="2348" priority="498">
      <formula>AND($L$9=1,$E$7=1)</formula>
    </cfRule>
  </conditionalFormatting>
  <conditionalFormatting sqref="M7">
    <cfRule type="expression" dxfId="2347" priority="81">
      <formula>AND(M13=1,A7=1)</formula>
    </cfRule>
    <cfRule type="expression" dxfId="2346" priority="185">
      <formula>AND(M12=1,B7=1)</formula>
    </cfRule>
    <cfRule type="expression" dxfId="2345" priority="289">
      <formula>AND(M11=1,C7=1)</formula>
    </cfRule>
    <cfRule type="expression" dxfId="2344" priority="403">
      <formula>AND(M10=1,D7=1)</formula>
    </cfRule>
    <cfRule type="expression" dxfId="2343" priority="497">
      <formula>AND($M$9=1,$E$7=1)</formula>
    </cfRule>
  </conditionalFormatting>
  <conditionalFormatting sqref="N7">
    <cfRule type="expression" dxfId="2342" priority="80">
      <formula>AND(N13=1,A7=1)</formula>
    </cfRule>
    <cfRule type="expression" dxfId="2341" priority="184">
      <formula>AND(N12=1,B7=1)</formula>
    </cfRule>
    <cfRule type="expression" dxfId="2340" priority="288">
      <formula>AND(N11=1,C7=1)</formula>
    </cfRule>
    <cfRule type="expression" dxfId="2339" priority="402">
      <formula>AND(N10=1,D7=1)</formula>
    </cfRule>
    <cfRule type="expression" dxfId="2338" priority="496">
      <formula>AND($N$9=1,$E$7=1)</formula>
    </cfRule>
  </conditionalFormatting>
  <conditionalFormatting sqref="O7">
    <cfRule type="expression" dxfId="2337" priority="79">
      <formula>AND(O13=1,A7=1)</formula>
    </cfRule>
    <cfRule type="expression" dxfId="2336" priority="183">
      <formula>AND(O12=1,B7=1)</formula>
    </cfRule>
    <cfRule type="expression" dxfId="2335" priority="287">
      <formula>AND(O11=1,C7=1)</formula>
    </cfRule>
    <cfRule type="expression" dxfId="2334" priority="401">
      <formula>AND(O10=1,D7=1)</formula>
    </cfRule>
    <cfRule type="expression" dxfId="2333" priority="495">
      <formula>AND($O$9=1,$E$7=1)</formula>
    </cfRule>
  </conditionalFormatting>
  <conditionalFormatting sqref="P7">
    <cfRule type="expression" dxfId="2332" priority="78">
      <formula>AND(P13=1,A7=1)</formula>
    </cfRule>
    <cfRule type="expression" dxfId="2331" priority="182">
      <formula>AND(P12=1,B7=1)</formula>
    </cfRule>
    <cfRule type="expression" dxfId="2330" priority="286">
      <formula>AND(P11=1,C7=1)</formula>
    </cfRule>
    <cfRule type="expression" dxfId="2329" priority="400">
      <formula>AND(P10=1,D7=1)</formula>
    </cfRule>
    <cfRule type="expression" dxfId="2328" priority="494">
      <formula>AND($P$9=1,$E$7=1)</formula>
    </cfRule>
  </conditionalFormatting>
  <conditionalFormatting sqref="Q7">
    <cfRule type="expression" dxfId="2327" priority="77">
      <formula>AND(Q13=1,A7=1)</formula>
    </cfRule>
    <cfRule type="expression" dxfId="2326" priority="181">
      <formula>AND(Q12=1,B7=1)</formula>
    </cfRule>
    <cfRule type="expression" dxfId="2325" priority="285">
      <formula>AND(Q11=1,C7=1)</formula>
    </cfRule>
    <cfRule type="expression" dxfId="2324" priority="399">
      <formula>AND(Q10=1,D7=1)</formula>
    </cfRule>
    <cfRule type="expression" dxfId="2323" priority="493">
      <formula>AND($Q$9=1,$E$7=1)</formula>
    </cfRule>
  </conditionalFormatting>
  <conditionalFormatting sqref="R7">
    <cfRule type="expression" dxfId="2322" priority="76">
      <formula>AND(R13=1,A7=1)</formula>
    </cfRule>
    <cfRule type="expression" dxfId="2321" priority="180">
      <formula>AND(R12=1,B7=1)</formula>
    </cfRule>
    <cfRule type="expression" dxfId="2320" priority="284">
      <formula>AND(R11=1,C7=1)</formula>
    </cfRule>
    <cfRule type="expression" dxfId="2319" priority="398">
      <formula>AND(R10=1,D7=1)</formula>
    </cfRule>
    <cfRule type="expression" dxfId="2318" priority="492">
      <formula>AND($R$9=1,$E$7=1)</formula>
    </cfRule>
  </conditionalFormatting>
  <conditionalFormatting sqref="S7">
    <cfRule type="expression" dxfId="2317" priority="75">
      <formula>AND(S13=1,A7=1)</formula>
    </cfRule>
    <cfRule type="expression" dxfId="2316" priority="179">
      <formula>AND(S12=1,B7=1)</formula>
    </cfRule>
    <cfRule type="expression" dxfId="2315" priority="283">
      <formula>AND(S11=1,C7=1)</formula>
    </cfRule>
    <cfRule type="expression" dxfId="2314" priority="397">
      <formula>AND(S10=1,D7=1)</formula>
    </cfRule>
    <cfRule type="expression" dxfId="2313" priority="491">
      <formula>AND($S$9=1,$E$7=1)</formula>
    </cfRule>
  </conditionalFormatting>
  <conditionalFormatting sqref="T7">
    <cfRule type="expression" dxfId="2312" priority="74">
      <formula>AND(T13=1,A7=1)</formula>
    </cfRule>
    <cfRule type="expression" dxfId="2311" priority="178">
      <formula>AND(T12=1,B7=1)</formula>
    </cfRule>
    <cfRule type="expression" dxfId="2310" priority="282">
      <formula>AND(T11=1,C7=1)</formula>
    </cfRule>
    <cfRule type="expression" dxfId="2309" priority="396">
      <formula>AND(T10=1,D7=1)</formula>
    </cfRule>
    <cfRule type="expression" dxfId="2308" priority="490">
      <formula>AND($T$9=1,$E$7=1)</formula>
    </cfRule>
  </conditionalFormatting>
  <conditionalFormatting sqref="U7">
    <cfRule type="expression" dxfId="2307" priority="73">
      <formula>AND(U13=1,A7=1)</formula>
    </cfRule>
    <cfRule type="expression" dxfId="2306" priority="177">
      <formula>AND(U12=1,B7=1)</formula>
    </cfRule>
    <cfRule type="expression" dxfId="2305" priority="281">
      <formula>AND(U11=1,C7=1)</formula>
    </cfRule>
    <cfRule type="expression" dxfId="2304" priority="395">
      <formula>AND(U10=1,D7=1)</formula>
    </cfRule>
    <cfRule type="expression" dxfId="2303" priority="489">
      <formula>AND($U$9=1,$E$7=1)</formula>
    </cfRule>
  </conditionalFormatting>
  <conditionalFormatting sqref="F6">
    <cfRule type="expression" dxfId="2302" priority="72">
      <formula>AND(F13=1,A6=1)</formula>
    </cfRule>
    <cfRule type="expression" dxfId="2301" priority="176">
      <formula>AND(F12=1,B6=1)</formula>
    </cfRule>
    <cfRule type="expression" dxfId="2300" priority="280">
      <formula>AND(F11=1,C6=1)</formula>
    </cfRule>
    <cfRule type="expression" dxfId="2299" priority="394">
      <formula>AND(F10=1,D6=1)</formula>
    </cfRule>
    <cfRule type="expression" dxfId="2298" priority="488">
      <formula>AND($F$9=1,$E$6=1)</formula>
    </cfRule>
  </conditionalFormatting>
  <conditionalFormatting sqref="G6">
    <cfRule type="expression" dxfId="2297" priority="71">
      <formula>AND(G13=1,A6=1)</formula>
    </cfRule>
    <cfRule type="expression" dxfId="2296" priority="175">
      <formula>AND(G12=1,B6=1)</formula>
    </cfRule>
    <cfRule type="expression" dxfId="2295" priority="279">
      <formula>AND(G11=1,C6=1)</formula>
    </cfRule>
    <cfRule type="expression" dxfId="2294" priority="393">
      <formula>AND(G10=1,D6=1)</formula>
    </cfRule>
    <cfRule type="expression" dxfId="2293" priority="487">
      <formula>AND($G$9=1,$E$6=1)</formula>
    </cfRule>
  </conditionalFormatting>
  <conditionalFormatting sqref="H6">
    <cfRule type="expression" dxfId="2292" priority="70">
      <formula>AND(H13=1,A6=1)</formula>
    </cfRule>
    <cfRule type="expression" dxfId="2291" priority="174">
      <formula>AND(H12=1,B6=1)</formula>
    </cfRule>
    <cfRule type="expression" dxfId="2290" priority="278">
      <formula>AND(H11=1,C6=1)</formula>
    </cfRule>
    <cfRule type="expression" dxfId="2289" priority="392">
      <formula>AND(H10=1,D6=1)</formula>
    </cfRule>
    <cfRule type="expression" dxfId="2288" priority="486">
      <formula>AND($H$9=1,$E$6=1)</formula>
    </cfRule>
  </conditionalFormatting>
  <conditionalFormatting sqref="I6">
    <cfRule type="expression" dxfId="2287" priority="69">
      <formula>AND(I13=1,A6=1)</formula>
    </cfRule>
    <cfRule type="expression" dxfId="2286" priority="173">
      <formula>AND(I12=1,B6=1)</formula>
    </cfRule>
    <cfRule type="expression" dxfId="2285" priority="277">
      <formula>AND(I11=1,C6=1)</formula>
    </cfRule>
    <cfRule type="expression" dxfId="2284" priority="391">
      <formula>AND(I10=1,D6=1)</formula>
    </cfRule>
    <cfRule type="expression" dxfId="2283" priority="485">
      <formula>AND($I$9=1,$E$6=1)</formula>
    </cfRule>
  </conditionalFormatting>
  <conditionalFormatting sqref="J6">
    <cfRule type="expression" dxfId="2282" priority="68">
      <formula>AND(J13=1,A6=1)</formula>
    </cfRule>
    <cfRule type="expression" dxfId="2281" priority="172">
      <formula>AND(J12=1,B6=1)</formula>
    </cfRule>
    <cfRule type="expression" dxfId="2280" priority="276">
      <formula>AND(J11=1,C6=1)</formula>
    </cfRule>
    <cfRule type="expression" dxfId="2279" priority="390">
      <formula>AND(J10=1,D6=1)</formula>
    </cfRule>
    <cfRule type="expression" dxfId="2278" priority="484">
      <formula>AND($J$9=1,$E$6=1)</formula>
    </cfRule>
  </conditionalFormatting>
  <conditionalFormatting sqref="K6">
    <cfRule type="expression" dxfId="2277" priority="67">
      <formula>AND(K13=1,A6=1)</formula>
    </cfRule>
    <cfRule type="expression" dxfId="2276" priority="171">
      <formula>AND(K12=1,B6=1)</formula>
    </cfRule>
    <cfRule type="expression" dxfId="2275" priority="275">
      <formula>AND(K11=1,C6=1)</formula>
    </cfRule>
    <cfRule type="expression" dxfId="2274" priority="389">
      <formula>AND(K10=1,D6=1)</formula>
    </cfRule>
    <cfRule type="expression" dxfId="2273" priority="483">
      <formula>AND($K$9=1,$E$6=1)</formula>
    </cfRule>
  </conditionalFormatting>
  <conditionalFormatting sqref="L6">
    <cfRule type="expression" dxfId="2272" priority="66">
      <formula>AND(L13=1,A6=1)</formula>
    </cfRule>
    <cfRule type="expression" dxfId="2271" priority="170">
      <formula>AND(L12=1,B6=1)</formula>
    </cfRule>
    <cfRule type="expression" dxfId="2270" priority="274">
      <formula>AND(L11=1,C6=1)</formula>
    </cfRule>
    <cfRule type="expression" dxfId="2269" priority="388">
      <formula>AND(L10=1,D6=1)</formula>
    </cfRule>
    <cfRule type="expression" dxfId="2268" priority="482">
      <formula>AND($L$9=1,$E$6=1)</formula>
    </cfRule>
  </conditionalFormatting>
  <conditionalFormatting sqref="M6">
    <cfRule type="expression" dxfId="2267" priority="65">
      <formula>AND(M13=1,A6=1)</formula>
    </cfRule>
    <cfRule type="expression" dxfId="2266" priority="169">
      <formula>AND(M12=1,B6=1)</formula>
    </cfRule>
    <cfRule type="expression" dxfId="2265" priority="273">
      <formula>AND(M11=1,C6=1)</formula>
    </cfRule>
    <cfRule type="expression" dxfId="2264" priority="387">
      <formula>AND(M10=1,D6=1)</formula>
    </cfRule>
    <cfRule type="expression" dxfId="2263" priority="481">
      <formula>AND($M$9=1,$E$6=1)</formula>
    </cfRule>
  </conditionalFormatting>
  <conditionalFormatting sqref="N6">
    <cfRule type="expression" dxfId="2262" priority="64">
      <formula>AND(N13=1,A6=1)</formula>
    </cfRule>
    <cfRule type="expression" dxfId="2261" priority="168">
      <formula>AND(N12=1,B6=1)</formula>
    </cfRule>
    <cfRule type="expression" dxfId="2260" priority="272">
      <formula>AND(N11=1,C6=1)</formula>
    </cfRule>
    <cfRule type="expression" dxfId="2259" priority="386">
      <formula>AND(N10=1,D6=1)</formula>
    </cfRule>
    <cfRule type="expression" dxfId="2258" priority="480">
      <formula>AND($N$9=1,$E$6=1)</formula>
    </cfRule>
  </conditionalFormatting>
  <conditionalFormatting sqref="O6">
    <cfRule type="expression" dxfId="2257" priority="63">
      <formula>AND(O13=1,A6=1)</formula>
    </cfRule>
    <cfRule type="expression" dxfId="2256" priority="167">
      <formula>AND(O12=1,B6=1)</formula>
    </cfRule>
    <cfRule type="expression" dxfId="2255" priority="271">
      <formula>AND(O11=1,C6=1)</formula>
    </cfRule>
    <cfRule type="expression" dxfId="2254" priority="385">
      <formula>AND(O10=1,D6=1)</formula>
    </cfRule>
    <cfRule type="expression" dxfId="2253" priority="479">
      <formula>AND($O$9=1,$E$6=1)</formula>
    </cfRule>
  </conditionalFormatting>
  <conditionalFormatting sqref="P6">
    <cfRule type="expression" dxfId="2252" priority="62">
      <formula>AND(P13=1,A6=1)</formula>
    </cfRule>
    <cfRule type="expression" dxfId="2251" priority="166">
      <formula>AND(P12=1,B6=1)</formula>
    </cfRule>
    <cfRule type="expression" dxfId="2250" priority="270">
      <formula>AND(P11=1,C6=1)</formula>
    </cfRule>
    <cfRule type="expression" dxfId="2249" priority="384">
      <formula>AND(P10=1,D6=1)</formula>
    </cfRule>
    <cfRule type="expression" dxfId="2248" priority="478">
      <formula>AND($P$9=1,$E$6=1)</formula>
    </cfRule>
  </conditionalFormatting>
  <conditionalFormatting sqref="Q6">
    <cfRule type="expression" dxfId="2247" priority="61">
      <formula>AND(Q13=1,A6=1)</formula>
    </cfRule>
    <cfRule type="expression" dxfId="2246" priority="165">
      <formula>AND(Q12=1,B6=1)</formula>
    </cfRule>
    <cfRule type="expression" dxfId="2245" priority="269">
      <formula>AND(Q11=1,C6=1)</formula>
    </cfRule>
    <cfRule type="expression" dxfId="2244" priority="383">
      <formula>AND(Q10=1,D6=1)</formula>
    </cfRule>
    <cfRule type="expression" dxfId="2243" priority="477">
      <formula>AND($Q$9=1,$E$6=1)</formula>
    </cfRule>
  </conditionalFormatting>
  <conditionalFormatting sqref="R6">
    <cfRule type="expression" dxfId="2242" priority="60">
      <formula>AND(R13=1,A6=1)</formula>
    </cfRule>
    <cfRule type="expression" dxfId="2241" priority="164">
      <formula>AND(R12=1,B6=1)</formula>
    </cfRule>
    <cfRule type="expression" dxfId="2240" priority="268">
      <formula>AND(R11=1,C6=1)</formula>
    </cfRule>
    <cfRule type="expression" dxfId="2239" priority="382">
      <formula>AND(R10=1,D6=1)</formula>
    </cfRule>
    <cfRule type="expression" dxfId="2238" priority="476">
      <formula>AND($R$9=1,$E$6=1)</formula>
    </cfRule>
  </conditionalFormatting>
  <conditionalFormatting sqref="S6">
    <cfRule type="expression" dxfId="2237" priority="59">
      <formula>AND(S13=1,A6=1)</formula>
    </cfRule>
    <cfRule type="expression" dxfId="2236" priority="163">
      <formula>AND(S12=1,B6=1)</formula>
    </cfRule>
    <cfRule type="expression" dxfId="2235" priority="267">
      <formula>AND(S11=1,C6=1)</formula>
    </cfRule>
    <cfRule type="expression" dxfId="2234" priority="381">
      <formula>AND(S10=1,D6=1)</formula>
    </cfRule>
    <cfRule type="expression" dxfId="2233" priority="475">
      <formula>AND($S$9=1,$E$6=1)</formula>
    </cfRule>
  </conditionalFormatting>
  <conditionalFormatting sqref="T6">
    <cfRule type="expression" dxfId="2232" priority="58">
      <formula>AND(T13=1,A6=1)</formula>
    </cfRule>
    <cfRule type="expression" dxfId="2231" priority="162">
      <formula>AND(T12=1,B6=1)</formula>
    </cfRule>
    <cfRule type="expression" dxfId="2230" priority="266">
      <formula>AND(T11=1,C6=1)</formula>
    </cfRule>
    <cfRule type="expression" dxfId="2229" priority="380">
      <formula>AND(T10=1,D6=1)</formula>
    </cfRule>
    <cfRule type="expression" dxfId="2228" priority="474">
      <formula>AND($T$9=1,$E$6=1)</formula>
    </cfRule>
  </conditionalFormatting>
  <conditionalFormatting sqref="U6">
    <cfRule type="expression" dxfId="2227" priority="57">
      <formula>AND(U13=1,A6=1)</formula>
    </cfRule>
    <cfRule type="expression" dxfId="2226" priority="161">
      <formula>AND(U12=1,B6=1)</formula>
    </cfRule>
    <cfRule type="expression" dxfId="2225" priority="265">
      <formula>AND(U11=1,C6=1)</formula>
    </cfRule>
    <cfRule type="expression" dxfId="2224" priority="379">
      <formula>AND(U10=1,D6=1)</formula>
    </cfRule>
    <cfRule type="expression" dxfId="2223" priority="473">
      <formula>AND($U$9=1,$E$6=1)</formula>
    </cfRule>
  </conditionalFormatting>
  <conditionalFormatting sqref="F5">
    <cfRule type="expression" dxfId="2222" priority="56">
      <formula>AND(F13=1,A5=1)</formula>
    </cfRule>
    <cfRule type="expression" dxfId="2221" priority="160">
      <formula>AND(F12=1,B5=1)</formula>
    </cfRule>
    <cfRule type="expression" dxfId="2220" priority="264">
      <formula>AND(F11=1,C5=1)</formula>
    </cfRule>
    <cfRule type="expression" dxfId="2219" priority="378">
      <formula>AND(F10=1,D5=1)</formula>
    </cfRule>
    <cfRule type="expression" dxfId="2218" priority="472">
      <formula>AND($F$9=1,$E$5=1)</formula>
    </cfRule>
  </conditionalFormatting>
  <conditionalFormatting sqref="G5">
    <cfRule type="expression" dxfId="2217" priority="55">
      <formula>AND(G13=1,A5=1)</formula>
    </cfRule>
    <cfRule type="expression" dxfId="2216" priority="159">
      <formula>AND(G12=1,B5=1)</formula>
    </cfRule>
    <cfRule type="expression" dxfId="2215" priority="263">
      <formula>AND(G11=1,C5=1)</formula>
    </cfRule>
    <cfRule type="expression" dxfId="2214" priority="377">
      <formula>AND(G10=1,D5=1)</formula>
    </cfRule>
    <cfRule type="expression" dxfId="2213" priority="471">
      <formula>AND($G$9=1,$E$5=1)</formula>
    </cfRule>
  </conditionalFormatting>
  <conditionalFormatting sqref="H5">
    <cfRule type="expression" dxfId="2212" priority="54">
      <formula>AND(H13=1,A5=1)</formula>
    </cfRule>
    <cfRule type="expression" dxfId="2211" priority="158">
      <formula>AND(H12=1,B5=1)</formula>
    </cfRule>
    <cfRule type="expression" dxfId="2210" priority="262">
      <formula>AND(H11=1,C5=1)</formula>
    </cfRule>
    <cfRule type="expression" dxfId="2209" priority="376">
      <formula>AND(H10=1,D5=1)</formula>
    </cfRule>
    <cfRule type="expression" dxfId="2208" priority="470">
      <formula>AND($H$9=1,$E$5=1)</formula>
    </cfRule>
  </conditionalFormatting>
  <conditionalFormatting sqref="I5">
    <cfRule type="expression" dxfId="2207" priority="53">
      <formula>AND(I13=1,A5=1)</formula>
    </cfRule>
    <cfRule type="expression" dxfId="2206" priority="157">
      <formula>AND(I12=1,B5=1)</formula>
    </cfRule>
    <cfRule type="expression" dxfId="2205" priority="261">
      <formula>AND(I11=1,C5=1)</formula>
    </cfRule>
    <cfRule type="expression" dxfId="2204" priority="375">
      <formula>AND(I10=1,D5=1)</formula>
    </cfRule>
    <cfRule type="expression" dxfId="2203" priority="469">
      <formula>AND(I9=1,E5=1)</formula>
    </cfRule>
  </conditionalFormatting>
  <conditionalFormatting sqref="J5">
    <cfRule type="expression" dxfId="2202" priority="52">
      <formula>AND(J13=1,A5=1)</formula>
    </cfRule>
    <cfRule type="expression" dxfId="2201" priority="156">
      <formula>AND(J12=1,B5=1)</formula>
    </cfRule>
    <cfRule type="expression" dxfId="2200" priority="260">
      <formula>AND(J11=1,C5=1)</formula>
    </cfRule>
    <cfRule type="expression" dxfId="2199" priority="374">
      <formula>AND(J10=1,D5=1)</formula>
    </cfRule>
    <cfRule type="expression" dxfId="2198" priority="468">
      <formula>AND(J9=1,E5=1)</formula>
    </cfRule>
  </conditionalFormatting>
  <conditionalFormatting sqref="K5">
    <cfRule type="expression" dxfId="2197" priority="51">
      <formula>AND(K13=1,A5=1)</formula>
    </cfRule>
    <cfRule type="expression" dxfId="2196" priority="155">
      <formula>AND(K12=1,B5=1)</formula>
    </cfRule>
    <cfRule type="expression" dxfId="2195" priority="259">
      <formula>AND(K11=1,C5=1)</formula>
    </cfRule>
    <cfRule type="expression" dxfId="2194" priority="373">
      <formula>AND(K10=1,D5=1)</formula>
    </cfRule>
    <cfRule type="expression" dxfId="2193" priority="467">
      <formula>AND(K9=1,E5=1)</formula>
    </cfRule>
  </conditionalFormatting>
  <conditionalFormatting sqref="L5">
    <cfRule type="expression" dxfId="2192" priority="50">
      <formula>AND(L13=1,A5=1)</formula>
    </cfRule>
    <cfRule type="expression" dxfId="2191" priority="154">
      <formula>AND(L12=1,B5=1)</formula>
    </cfRule>
    <cfRule type="expression" dxfId="2190" priority="258">
      <formula>AND(L11=1,C5=1)</formula>
    </cfRule>
    <cfRule type="expression" dxfId="2189" priority="372">
      <formula>AND(L10=1,D5=1)</formula>
    </cfRule>
    <cfRule type="expression" dxfId="2188" priority="466">
      <formula>AND(L9=1,E5=1)</formula>
    </cfRule>
  </conditionalFormatting>
  <conditionalFormatting sqref="M5">
    <cfRule type="expression" dxfId="2187" priority="49">
      <formula>AND(M13=1,A5=1)</formula>
    </cfRule>
    <cfRule type="expression" dxfId="2186" priority="153">
      <formula>AND(M12=1,B5=1)</formula>
    </cfRule>
    <cfRule type="expression" dxfId="2185" priority="257">
      <formula>AND(M11=1,C5=1)</formula>
    </cfRule>
    <cfRule type="expression" dxfId="2184" priority="371">
      <formula>AND(M10=1,D5=1)</formula>
    </cfRule>
    <cfRule type="expression" dxfId="2183" priority="465">
      <formula>AND(M9=1,E5=1)</formula>
    </cfRule>
  </conditionalFormatting>
  <conditionalFormatting sqref="N5">
    <cfRule type="expression" dxfId="2182" priority="48">
      <formula>AND(N13=1,A5=1)</formula>
    </cfRule>
    <cfRule type="expression" dxfId="2181" priority="152">
      <formula>AND(N12=1,B5=1)</formula>
    </cfRule>
    <cfRule type="expression" dxfId="2180" priority="256">
      <formula>AND(N11=1,C5=1)</formula>
    </cfRule>
    <cfRule type="expression" dxfId="2179" priority="370">
      <formula>AND(N10=1,D5=1)</formula>
    </cfRule>
    <cfRule type="expression" dxfId="2178" priority="464">
      <formula>AND(N9=1,E5=1)</formula>
    </cfRule>
  </conditionalFormatting>
  <conditionalFormatting sqref="O5">
    <cfRule type="expression" dxfId="2177" priority="47">
      <formula>AND(O13=1,A5=1)</formula>
    </cfRule>
    <cfRule type="expression" dxfId="2176" priority="151">
      <formula>AND(O12=1,B5=1)</formula>
    </cfRule>
    <cfRule type="expression" dxfId="2175" priority="255">
      <formula>AND(O11=1,C5=1)</formula>
    </cfRule>
    <cfRule type="expression" dxfId="2174" priority="369">
      <formula>AND(O10=1,D5=1)</formula>
    </cfRule>
    <cfRule type="expression" dxfId="2173" priority="463">
      <formula>AND(O9=1,E5=1)</formula>
    </cfRule>
  </conditionalFormatting>
  <conditionalFormatting sqref="P5">
    <cfRule type="expression" dxfId="2172" priority="46">
      <formula>AND(P13=1,A5=1)</formula>
    </cfRule>
    <cfRule type="expression" dxfId="2171" priority="150">
      <formula>AND(P12=1,B5=1)</formula>
    </cfRule>
    <cfRule type="expression" dxfId="2170" priority="254">
      <formula>AND(P11=1,C5=1)</formula>
    </cfRule>
    <cfRule type="expression" dxfId="2169" priority="368">
      <formula>AND(P10=1,D5=1)</formula>
    </cfRule>
    <cfRule type="expression" dxfId="2168" priority="462">
      <formula>AND(P9=1,E5=1)</formula>
    </cfRule>
  </conditionalFormatting>
  <conditionalFormatting sqref="Q5">
    <cfRule type="expression" dxfId="2167" priority="45">
      <formula>AND(Q13=1,A5=1)</formula>
    </cfRule>
    <cfRule type="expression" dxfId="2166" priority="149">
      <formula>AND(Q12=1,B5=1)</formula>
    </cfRule>
    <cfRule type="expression" dxfId="2165" priority="253">
      <formula>AND(Q11=1,C5=1)</formula>
    </cfRule>
    <cfRule type="expression" dxfId="2164" priority="367">
      <formula>AND(Q10=1,D5=1)</formula>
    </cfRule>
    <cfRule type="expression" dxfId="2163" priority="461">
      <formula>AND(Q9=1,E5=1)</formula>
    </cfRule>
  </conditionalFormatting>
  <conditionalFormatting sqref="R5">
    <cfRule type="expression" dxfId="2162" priority="44">
      <formula>AND(R13=1,A5=1)</formula>
    </cfRule>
    <cfRule type="expression" dxfId="2161" priority="148">
      <formula>AND(R12=1,B5=1)</formula>
    </cfRule>
    <cfRule type="expression" dxfId="2160" priority="252">
      <formula>AND(R11=1,C5=1)</formula>
    </cfRule>
    <cfRule type="expression" dxfId="2159" priority="366">
      <formula>AND(R10=1,D5=1)</formula>
    </cfRule>
    <cfRule type="expression" dxfId="2158" priority="460">
      <formula>AND(R9=1,E5=1)</formula>
    </cfRule>
  </conditionalFormatting>
  <conditionalFormatting sqref="S5">
    <cfRule type="expression" dxfId="2157" priority="43">
      <formula>AND(S13=1,A5=1)</formula>
    </cfRule>
    <cfRule type="expression" dxfId="2156" priority="147">
      <formula>AND(S12=1,B5=1)</formula>
    </cfRule>
    <cfRule type="expression" dxfId="2155" priority="251">
      <formula>AND(S11=1,C5=1)</formula>
    </cfRule>
    <cfRule type="expression" dxfId="2154" priority="365">
      <formula>AND(S10=1,D5=1)</formula>
    </cfRule>
    <cfRule type="expression" dxfId="2153" priority="459">
      <formula>AND(S9=1,E5=1)</formula>
    </cfRule>
  </conditionalFormatting>
  <conditionalFormatting sqref="T5">
    <cfRule type="expression" dxfId="2152" priority="42">
      <formula>AND(T13=1,A5=1)</formula>
    </cfRule>
    <cfRule type="expression" dxfId="2151" priority="146">
      <formula>AND(T12=1,B5=1)</formula>
    </cfRule>
    <cfRule type="expression" dxfId="2150" priority="250">
      <formula>AND(T11=1,C5=1)</formula>
    </cfRule>
    <cfRule type="expression" dxfId="2149" priority="364">
      <formula>AND(T10=1,D5=1)</formula>
    </cfRule>
    <cfRule type="expression" dxfId="2148" priority="458">
      <formula>AND(T9=1,E5=1)</formula>
    </cfRule>
  </conditionalFormatting>
  <conditionalFormatting sqref="U5">
    <cfRule type="expression" dxfId="2147" priority="41">
      <formula>AND(U13=1,A5=1)</formula>
    </cfRule>
    <cfRule type="expression" dxfId="2146" priority="145">
      <formula>AND(U12=1,B5=1)</formula>
    </cfRule>
    <cfRule type="expression" dxfId="2145" priority="249">
      <formula>AND(U11=1,C5=1)</formula>
    </cfRule>
    <cfRule type="expression" dxfId="2144" priority="363">
      <formula>AND(U10=1,D5=1)</formula>
    </cfRule>
    <cfRule type="expression" dxfId="2143" priority="457">
      <formula>AND(U9=1,E5=1)</formula>
    </cfRule>
  </conditionalFormatting>
  <conditionalFormatting sqref="F4">
    <cfRule type="expression" dxfId="2142" priority="40">
      <formula>AND(F13=1,A4=1)</formula>
    </cfRule>
    <cfRule type="expression" dxfId="2141" priority="144">
      <formula>AND(F12=1,B4=1)</formula>
    </cfRule>
    <cfRule type="expression" dxfId="2140" priority="248">
      <formula>AND(F11=1,C4=1)</formula>
    </cfRule>
    <cfRule type="expression" dxfId="2139" priority="362">
      <formula>AND(F10=1,D4=1)</formula>
    </cfRule>
    <cfRule type="expression" dxfId="2138" priority="456">
      <formula>AND(F9=1,E4=1)</formula>
    </cfRule>
  </conditionalFormatting>
  <conditionalFormatting sqref="R4">
    <cfRule type="expression" dxfId="2137" priority="28">
      <formula>AND(R13=1,A4=1)</formula>
    </cfRule>
    <cfRule type="expression" dxfId="2136" priority="132">
      <formula>AND(R12=1,B4=1)</formula>
    </cfRule>
    <cfRule type="expression" dxfId="2135" priority="236">
      <formula>AND(R11=1,C4=1)</formula>
    </cfRule>
    <cfRule type="expression" dxfId="2134" priority="340">
      <formula>AND(R10=1,D4=1)</formula>
    </cfRule>
    <cfRule type="expression" dxfId="2133" priority="454">
      <formula>AND(R9=1,E4=1)</formula>
    </cfRule>
  </conditionalFormatting>
  <conditionalFormatting sqref="S4">
    <cfRule type="expression" dxfId="2132" priority="27">
      <formula>AND(S13=1,A4=1)</formula>
    </cfRule>
    <cfRule type="expression" dxfId="2131" priority="131">
      <formula>AND(S12=1,B4=1)</formula>
    </cfRule>
    <cfRule type="expression" dxfId="2130" priority="235">
      <formula>AND(S11=1,C4=1)</formula>
    </cfRule>
    <cfRule type="expression" dxfId="2129" priority="339">
      <formula>AND(S10=1,D4=1)</formula>
    </cfRule>
    <cfRule type="expression" dxfId="2128" priority="453">
      <formula>AND(S9=1,E4=1)</formula>
    </cfRule>
  </conditionalFormatting>
  <conditionalFormatting sqref="T4">
    <cfRule type="expression" dxfId="2127" priority="26">
      <formula>AND(T13=1,A4=1)</formula>
    </cfRule>
    <cfRule type="expression" dxfId="2126" priority="130">
      <formula>AND(T12=1,B4=1)</formula>
    </cfRule>
    <cfRule type="expression" dxfId="2125" priority="234">
      <formula>AND(T11=1,C4=1)</formula>
    </cfRule>
    <cfRule type="expression" dxfId="2124" priority="338">
      <formula>AND(T10=1,D4=1)</formula>
    </cfRule>
    <cfRule type="expression" dxfId="2123" priority="452">
      <formula>AND(T9=1,E4=1)</formula>
    </cfRule>
  </conditionalFormatting>
  <conditionalFormatting sqref="U4">
    <cfRule type="expression" dxfId="2122" priority="25">
      <formula>AND(U13=1,A4=1)</formula>
    </cfRule>
    <cfRule type="expression" dxfId="2121" priority="129">
      <formula>AND(U12=1,B4=1)</formula>
    </cfRule>
    <cfRule type="expression" dxfId="2120" priority="233">
      <formula>AND(U11=1,C4=1)</formula>
    </cfRule>
    <cfRule type="expression" dxfId="2119" priority="337">
      <formula>AND(U10=1,D4=1)</formula>
    </cfRule>
    <cfRule type="expression" dxfId="2118" priority="451">
      <formula>AND(U9=1,E4=1)</formula>
    </cfRule>
  </conditionalFormatting>
  <conditionalFormatting sqref="F3">
    <cfRule type="expression" dxfId="2117" priority="24">
      <formula>AND(F13=1,A3=1)</formula>
    </cfRule>
    <cfRule type="expression" dxfId="2116" priority="128">
      <formula>AND(F12=1,B3=1)</formula>
    </cfRule>
    <cfRule type="expression" dxfId="2115" priority="232">
      <formula>AND(F11=1,C3=1)</formula>
    </cfRule>
    <cfRule type="expression" dxfId="2114" priority="336">
      <formula>AND(F10=1,D3=1)</formula>
    </cfRule>
    <cfRule type="expression" dxfId="2113" priority="450">
      <formula>AND(F9=1,E3=1)</formula>
    </cfRule>
  </conditionalFormatting>
  <conditionalFormatting sqref="G3">
    <cfRule type="expression" dxfId="2112" priority="23">
      <formula>AND(G13=1,A3=1)</formula>
    </cfRule>
    <cfRule type="expression" dxfId="2111" priority="127">
      <formula>AND(G12=1,B3=1)</formula>
    </cfRule>
    <cfRule type="expression" dxfId="2110" priority="231">
      <formula>AND(G11=1,C3=1)</formula>
    </cfRule>
    <cfRule type="expression" dxfId="2109" priority="335">
      <formula>AND(G10=1,D3=1)</formula>
    </cfRule>
    <cfRule type="expression" dxfId="2108" priority="449">
      <formula>AND(G9=1,E3=1)</formula>
    </cfRule>
  </conditionalFormatting>
  <conditionalFormatting sqref="H3">
    <cfRule type="expression" dxfId="2107" priority="22">
      <formula>AND(H13=1,A3=1)</formula>
    </cfRule>
    <cfRule type="expression" dxfId="2106" priority="126">
      <formula>AND(H12=1,B3=1)</formula>
    </cfRule>
    <cfRule type="expression" dxfId="2105" priority="230">
      <formula>AND(H11=1,C3=1)</formula>
    </cfRule>
    <cfRule type="expression" dxfId="2104" priority="334">
      <formula>AND(H10=1,D3=1)</formula>
    </cfRule>
    <cfRule type="expression" dxfId="2103" priority="448">
      <formula>AND(H9=1,E3=1)</formula>
    </cfRule>
  </conditionalFormatting>
  <conditionalFormatting sqref="I3">
    <cfRule type="expression" dxfId="2102" priority="21">
      <formula>AND(I13=1,A3=1)</formula>
    </cfRule>
    <cfRule type="expression" dxfId="2101" priority="125">
      <formula>AND(I12=1,B3=1)</formula>
    </cfRule>
    <cfRule type="expression" dxfId="2100" priority="229">
      <formula>AND(I11=1,C3=1)</formula>
    </cfRule>
    <cfRule type="expression" dxfId="2099" priority="333">
      <formula>AND(I10=1,D3=1)</formula>
    </cfRule>
    <cfRule type="expression" dxfId="2098" priority="447">
      <formula>AND(I9=1,E3=1)</formula>
    </cfRule>
  </conditionalFormatting>
  <conditionalFormatting sqref="J3">
    <cfRule type="expression" dxfId="2097" priority="20">
      <formula>AND(J13=1,A3=1)</formula>
    </cfRule>
    <cfRule type="expression" dxfId="2096" priority="124">
      <formula>AND(J12=1,B3=1)</formula>
    </cfRule>
    <cfRule type="expression" dxfId="2095" priority="228">
      <formula>AND(J11=1,C3=1)</formula>
    </cfRule>
    <cfRule type="expression" dxfId="2094" priority="332">
      <formula>AND(J10=1,D3=1)</formula>
    </cfRule>
    <cfRule type="expression" dxfId="2093" priority="446">
      <formula>AND(J9=1,E3=1)</formula>
    </cfRule>
  </conditionalFormatting>
  <conditionalFormatting sqref="K3">
    <cfRule type="expression" dxfId="2092" priority="19">
      <formula>AND(K13=1,A3=1)</formula>
    </cfRule>
    <cfRule type="expression" dxfId="2091" priority="123">
      <formula>AND(K12=1,B3=1)</formula>
    </cfRule>
    <cfRule type="expression" dxfId="2090" priority="227">
      <formula>AND(K11=1,C3=1)</formula>
    </cfRule>
    <cfRule type="expression" dxfId="2089" priority="331">
      <formula>AND(K10=1,D3=1)</formula>
    </cfRule>
    <cfRule type="expression" dxfId="2088" priority="445">
      <formula>AND(K9=1,E3=1)</formula>
    </cfRule>
  </conditionalFormatting>
  <conditionalFormatting sqref="L3">
    <cfRule type="expression" dxfId="2087" priority="18">
      <formula>AND(L13=1,A3=1)</formula>
    </cfRule>
    <cfRule type="expression" dxfId="2086" priority="122">
      <formula>AND(L12=1,B3=1)</formula>
    </cfRule>
    <cfRule type="expression" dxfId="2085" priority="226">
      <formula>AND(L11=1,C3=1)</formula>
    </cfRule>
    <cfRule type="expression" dxfId="2084" priority="330">
      <formula>AND(L10=1,D3=1)</formula>
    </cfRule>
    <cfRule type="expression" dxfId="2083" priority="444">
      <formula>AND(L9=1,E3=1)</formula>
    </cfRule>
  </conditionalFormatting>
  <conditionalFormatting sqref="M3">
    <cfRule type="expression" dxfId="2082" priority="17">
      <formula>AND(M13=1,A3=1)</formula>
    </cfRule>
    <cfRule type="expression" dxfId="2081" priority="121">
      <formula>AND(M12=1,B3=1)</formula>
    </cfRule>
    <cfRule type="expression" dxfId="2080" priority="225">
      <formula>AND(M11=1,C3=1)</formula>
    </cfRule>
    <cfRule type="expression" dxfId="2079" priority="329">
      <formula>AND(M10=1,D3=1)</formula>
    </cfRule>
    <cfRule type="expression" dxfId="2078" priority="443">
      <formula>AND(M9=1,E3=1)</formula>
    </cfRule>
  </conditionalFormatting>
  <conditionalFormatting sqref="N3">
    <cfRule type="expression" dxfId="2077" priority="16">
      <formula>AND(N13=1,A3=1)</formula>
    </cfRule>
    <cfRule type="expression" dxfId="2076" priority="120">
      <formula>AND(N12=1,B3=1)</formula>
    </cfRule>
    <cfRule type="expression" dxfId="2075" priority="224">
      <formula>AND(N11=1,C3=1)</formula>
    </cfRule>
    <cfRule type="expression" dxfId="2074" priority="328">
      <formula>AND(N10=1,D3=1)</formula>
    </cfRule>
    <cfRule type="expression" dxfId="2073" priority="442">
      <formula>AND(N9=1,E3=1)</formula>
    </cfRule>
  </conditionalFormatting>
  <conditionalFormatting sqref="O3">
    <cfRule type="expression" dxfId="2072" priority="15">
      <formula>AND(O13=1,A3=1)</formula>
    </cfRule>
    <cfRule type="expression" dxfId="2071" priority="119">
      <formula>AND(O12=1,B3=1)</formula>
    </cfRule>
    <cfRule type="expression" dxfId="2070" priority="223">
      <formula>AND(O11=1,C3=1)</formula>
    </cfRule>
    <cfRule type="expression" dxfId="2069" priority="327">
      <formula>AND(O10=1,D3=1)</formula>
    </cfRule>
    <cfRule type="expression" dxfId="2068" priority="441">
      <formula>AND(O9=1,E3=1)</formula>
    </cfRule>
  </conditionalFormatting>
  <conditionalFormatting sqref="P3">
    <cfRule type="expression" dxfId="2067" priority="14">
      <formula>AND(P13=1,A3=1)</formula>
    </cfRule>
    <cfRule type="expression" dxfId="2066" priority="118">
      <formula>AND(P12=1,B3=1)</formula>
    </cfRule>
    <cfRule type="expression" dxfId="2065" priority="222">
      <formula>AND(P11=1,C3=1)</formula>
    </cfRule>
    <cfRule type="expression" dxfId="2064" priority="326">
      <formula>AND(P10=1,D3=1)</formula>
    </cfRule>
    <cfRule type="expression" dxfId="2063" priority="440">
      <formula>AND(P9=1,E3=1)</formula>
    </cfRule>
  </conditionalFormatting>
  <conditionalFormatting sqref="Q3">
    <cfRule type="expression" dxfId="2062" priority="13">
      <formula>AND(Q13=1,A3=1)</formula>
    </cfRule>
    <cfRule type="expression" dxfId="2061" priority="117">
      <formula>AND(Q12=1,B3=1)</formula>
    </cfRule>
    <cfRule type="expression" dxfId="2060" priority="221">
      <formula>AND(Q11=1,C3=1)</formula>
    </cfRule>
    <cfRule type="expression" dxfId="2059" priority="325">
      <formula>AND(Q10=1,D3=1)</formula>
    </cfRule>
    <cfRule type="expression" dxfId="2058" priority="439">
      <formula>AND(Q9=1,E3=1)</formula>
    </cfRule>
  </conditionalFormatting>
  <conditionalFormatting sqref="R3">
    <cfRule type="expression" dxfId="2057" priority="12">
      <formula>AND(R13=1,A3=1)</formula>
    </cfRule>
    <cfRule type="expression" dxfId="2056" priority="116">
      <formula>AND(R12=1,B3=1)</formula>
    </cfRule>
    <cfRule type="expression" dxfId="2055" priority="220">
      <formula>AND(R11=1,C3=1)</formula>
    </cfRule>
    <cfRule type="expression" dxfId="2054" priority="324">
      <formula>AND(R10=1,D3=1)</formula>
    </cfRule>
    <cfRule type="expression" dxfId="2053" priority="438">
      <formula>AND(R9=1,E3=1)</formula>
    </cfRule>
  </conditionalFormatting>
  <conditionalFormatting sqref="S3">
    <cfRule type="expression" dxfId="2052" priority="11">
      <formula>AND(S13=1,A3=1)</formula>
    </cfRule>
    <cfRule type="expression" dxfId="2051" priority="115">
      <formula>AND(S12=1,B3=1)</formula>
    </cfRule>
    <cfRule type="expression" dxfId="2050" priority="219">
      <formula>AND(S11=1,C3=1)</formula>
    </cfRule>
    <cfRule type="expression" dxfId="2049" priority="323">
      <formula>AND(S10=1,D3=1)</formula>
    </cfRule>
    <cfRule type="expression" dxfId="2048" priority="437">
      <formula>AND(S9=1,E3=1)</formula>
    </cfRule>
  </conditionalFormatting>
  <conditionalFormatting sqref="T3">
    <cfRule type="expression" dxfId="2047" priority="10">
      <formula>AND(T13=1,A3=1)</formula>
    </cfRule>
    <cfRule type="expression" dxfId="2046" priority="114">
      <formula>AND(T12=1,B3=1)</formula>
    </cfRule>
    <cfRule type="expression" dxfId="2045" priority="218">
      <formula>AND(T11=1,C3=1)</formula>
    </cfRule>
    <cfRule type="expression" dxfId="2044" priority="322">
      <formula>AND(T10=1,D3=1)</formula>
    </cfRule>
    <cfRule type="expression" dxfId="2043" priority="436">
      <formula>AND(T9=1,E3=1)</formula>
    </cfRule>
  </conditionalFormatting>
  <conditionalFormatting sqref="U3">
    <cfRule type="expression" dxfId="2042" priority="9">
      <formula>AND(U13=1,A3=1)</formula>
    </cfRule>
    <cfRule type="expression" dxfId="2041" priority="113">
      <formula>AND(U12=1,B3=1)</formula>
    </cfRule>
    <cfRule type="expression" dxfId="2040" priority="217">
      <formula>AND(U11=1,C3=1)</formula>
    </cfRule>
    <cfRule type="expression" dxfId="2039" priority="321">
      <formula>AND(U10=1,D3=1)</formula>
    </cfRule>
    <cfRule type="expression" dxfId="2038" priority="435">
      <formula>AND(U9=1,E3=1)</formula>
    </cfRule>
  </conditionalFormatting>
  <conditionalFormatting sqref="N2">
    <cfRule type="expression" dxfId="2037" priority="8">
      <formula>AND(N13=1,A2=1)</formula>
    </cfRule>
    <cfRule type="expression" dxfId="2036" priority="112">
      <formula>AND(N12=1,B2=1)</formula>
    </cfRule>
    <cfRule type="expression" dxfId="2035" priority="216">
      <formula>AND(N11=1,C2=1)</formula>
    </cfRule>
    <cfRule type="expression" dxfId="2034" priority="320">
      <formula>AND(N10=1,D2=1)</formula>
    </cfRule>
    <cfRule type="expression" dxfId="2033" priority="434">
      <formula>AND(N9=1,E2=1)</formula>
    </cfRule>
  </conditionalFormatting>
  <conditionalFormatting sqref="O2">
    <cfRule type="expression" dxfId="2032" priority="7">
      <formula>AND(O13=1,A2=1)</formula>
    </cfRule>
    <cfRule type="expression" dxfId="2031" priority="111">
      <formula>AND(O12=1,B2=1)</formula>
    </cfRule>
    <cfRule type="expression" dxfId="2030" priority="215">
      <formula>AND(O11=1,C2=1)</formula>
    </cfRule>
    <cfRule type="expression" dxfId="2029" priority="319">
      <formula>AND(O10=1,D2=1)</formula>
    </cfRule>
    <cfRule type="expression" dxfId="2028" priority="433">
      <formula>AND(O9=1,E2=1)</formula>
    </cfRule>
  </conditionalFormatting>
  <conditionalFormatting sqref="P2">
    <cfRule type="expression" dxfId="2027" priority="6">
      <formula>AND(P13=1,A2=1)</formula>
    </cfRule>
    <cfRule type="expression" dxfId="2026" priority="110">
      <formula>AND(P12=1,B2=1)</formula>
    </cfRule>
    <cfRule type="expression" dxfId="2025" priority="214">
      <formula>AND(P11=1,C2=1)</formula>
    </cfRule>
    <cfRule type="expression" dxfId="2024" priority="318">
      <formula>AND(P10=1,D2=1)</formula>
    </cfRule>
    <cfRule type="expression" dxfId="2023" priority="432">
      <formula>AND(P9=1,E2=1)</formula>
    </cfRule>
  </conditionalFormatting>
  <conditionalFormatting sqref="Q2">
    <cfRule type="expression" dxfId="2022" priority="5">
      <formula>AND(Q13=1,A2=1)</formula>
    </cfRule>
    <cfRule type="expression" dxfId="2021" priority="109">
      <formula>AND(Q12=1,B2=1)</formula>
    </cfRule>
    <cfRule type="expression" dxfId="2020" priority="213">
      <formula>AND(Q11=1,C2=1)</formula>
    </cfRule>
    <cfRule type="expression" dxfId="2019" priority="317">
      <formula>AND(Q10=1,D2=1)</formula>
    </cfRule>
    <cfRule type="expression" dxfId="2018" priority="431">
      <formula>AND(Q9=1,E2=1)</formula>
    </cfRule>
  </conditionalFormatting>
  <conditionalFormatting sqref="R2">
    <cfRule type="expression" dxfId="2017" priority="4">
      <formula>AND(R13=1,A2=1)</formula>
    </cfRule>
    <cfRule type="expression" dxfId="2016" priority="108">
      <formula>AND(R12=1,B2=1)</formula>
    </cfRule>
    <cfRule type="expression" dxfId="2015" priority="212">
      <formula>AND(R11=1,C2=1)</formula>
    </cfRule>
    <cfRule type="expression" dxfId="2014" priority="316">
      <formula>AND(R10=1,D2=1)</formula>
    </cfRule>
    <cfRule type="expression" dxfId="2013" priority="430">
      <formula>AND(R9=1,E2=1)</formula>
    </cfRule>
  </conditionalFormatting>
  <conditionalFormatting sqref="S2">
    <cfRule type="expression" dxfId="2012" priority="3">
      <formula>AND(S13=1,A2=1)</formula>
    </cfRule>
    <cfRule type="expression" dxfId="2011" priority="107">
      <formula>AND(S12=1,B2=1)</formula>
    </cfRule>
    <cfRule type="expression" dxfId="2010" priority="211">
      <formula>AND(S11=1,C2=1)</formula>
    </cfRule>
    <cfRule type="expression" dxfId="2009" priority="315">
      <formula>AND(S10=1,D2=1)</formula>
    </cfRule>
    <cfRule type="expression" dxfId="2008" priority="429">
      <formula>AND(S9=1,E2=1)</formula>
    </cfRule>
  </conditionalFormatting>
  <conditionalFormatting sqref="T2">
    <cfRule type="expression" dxfId="2007" priority="2">
      <formula>AND(T13=1,A2=1)</formula>
    </cfRule>
    <cfRule type="expression" dxfId="2006" priority="106">
      <formula>AND(T12=1,B2=1)</formula>
    </cfRule>
    <cfRule type="expression" dxfId="2005" priority="210">
      <formula>AND(T11=1,C2=1)</formula>
    </cfRule>
    <cfRule type="expression" dxfId="2004" priority="314">
      <formula>AND(T10=1,D2=1)</formula>
    </cfRule>
    <cfRule type="expression" dxfId="2003" priority="428">
      <formula>AND(T9=1,E2=1)</formula>
    </cfRule>
  </conditionalFormatting>
  <conditionalFormatting sqref="U2">
    <cfRule type="expression" dxfId="2002" priority="1">
      <formula>AND(U13=1,A2=1)</formula>
    </cfRule>
    <cfRule type="expression" dxfId="2001" priority="105">
      <formula>AND(U12=1,B2=1)</formula>
    </cfRule>
    <cfRule type="expression" dxfId="2000" priority="209">
      <formula>AND(U11=1,C2=1)</formula>
    </cfRule>
    <cfRule type="expression" dxfId="1999" priority="313">
      <formula>AND(U10=1,D2=1)</formula>
    </cfRule>
    <cfRule type="expression" dxfId="1998" priority="427">
      <formula>AND(U9=1,E2=1)</formula>
    </cfRule>
  </conditionalFormatting>
  <conditionalFormatting sqref="H4">
    <cfRule type="expression" dxfId="1997" priority="38">
      <formula>AND(H13=1,A4=1)</formula>
    </cfRule>
    <cfRule type="expression" dxfId="1996" priority="142">
      <formula>AND(H12=1,B4=1)</formula>
    </cfRule>
    <cfRule type="expression" dxfId="1995" priority="246">
      <formula>AND(H11=1,C4=1)</formula>
    </cfRule>
    <cfRule type="expression" dxfId="1994" priority="361">
      <formula>AND(H10=1,D4=1)</formula>
    </cfRule>
    <cfRule type="expression" dxfId="1993" priority="455">
      <formula>AND(H9=1,E4=1)</formula>
    </cfRule>
  </conditionalFormatting>
  <conditionalFormatting sqref="G4">
    <cfRule type="expression" dxfId="1992" priority="39">
      <formula>AND(G13=1,A4=1)</formula>
    </cfRule>
    <cfRule type="expression" dxfId="1991" priority="143">
      <formula>AND(G12=1,B4=1)</formula>
    </cfRule>
    <cfRule type="expression" dxfId="1990" priority="247">
      <formula>AND(G11=1,C4=1)</formula>
    </cfRule>
    <cfRule type="expression" dxfId="1989" priority="359">
      <formula>AND(G10=1,D4=1)</formula>
    </cfRule>
    <cfRule type="expression" dxfId="1988" priority="360">
      <formula>AND(G9=1,E4=1)</formula>
    </cfRule>
  </conditionalFormatting>
  <conditionalFormatting sqref="I4">
    <cfRule type="expression" dxfId="1987" priority="37">
      <formula>AND(I13=1,A4=1)</formula>
    </cfRule>
    <cfRule type="expression" dxfId="1986" priority="141">
      <formula>AND(I12=1,B4=1)</formula>
    </cfRule>
    <cfRule type="expression" dxfId="1985" priority="245">
      <formula>AND(I11=1,C4=1)</formula>
    </cfRule>
    <cfRule type="expression" dxfId="1984" priority="357">
      <formula>AND(I10=1,D4=1)</formula>
    </cfRule>
    <cfRule type="expression" dxfId="1983" priority="358">
      <formula>AND(I9=1,E4=1)</formula>
    </cfRule>
  </conditionalFormatting>
  <conditionalFormatting sqref="J4">
    <cfRule type="expression" dxfId="1982" priority="36">
      <formula>AND(J13=1,A4=1)</formula>
    </cfRule>
    <cfRule type="expression" dxfId="1981" priority="140">
      <formula>AND(J12=1,B4=1)</formula>
    </cfRule>
    <cfRule type="expression" dxfId="1980" priority="244">
      <formula>AND(J11=1,C4=1)</formula>
    </cfRule>
    <cfRule type="expression" dxfId="1979" priority="355">
      <formula>AND(J10=1,D4=1)</formula>
    </cfRule>
    <cfRule type="expression" dxfId="1978" priority="356">
      <formula>AND(J9=1,E4=1)</formula>
    </cfRule>
  </conditionalFormatting>
  <conditionalFormatting sqref="K4">
    <cfRule type="expression" dxfId="1977" priority="35">
      <formula>AND(K13=1,A4=1)</formula>
    </cfRule>
    <cfRule type="expression" dxfId="1976" priority="139">
      <formula>AND(K12=1,B4=1)</formula>
    </cfRule>
    <cfRule type="expression" dxfId="1975" priority="243">
      <formula>AND(K11=1,C4=1)</formula>
    </cfRule>
    <cfRule type="expression" dxfId="1974" priority="353">
      <formula>AND(K10=1,D4=1)</formula>
    </cfRule>
    <cfRule type="expression" dxfId="1973" priority="354">
      <formula>AND(K9=1,E4=1)</formula>
    </cfRule>
  </conditionalFormatting>
  <conditionalFormatting sqref="L4">
    <cfRule type="expression" dxfId="1972" priority="34">
      <formula>AND(L13=1,A4=1)</formula>
    </cfRule>
    <cfRule type="expression" dxfId="1971" priority="138">
      <formula>AND(L12=1,B4=1)</formula>
    </cfRule>
    <cfRule type="expression" dxfId="1970" priority="242">
      <formula>AND(L11=1,C4=1)</formula>
    </cfRule>
    <cfRule type="expression" dxfId="1969" priority="351">
      <formula>AND(L10=1,D4=1)</formula>
    </cfRule>
    <cfRule type="expression" dxfId="1968" priority="352">
      <formula>AND(L9=1,E4=1)</formula>
    </cfRule>
  </conditionalFormatting>
  <conditionalFormatting sqref="M4">
    <cfRule type="expression" dxfId="1967" priority="33">
      <formula>AND(M13=1,A4=1)</formula>
    </cfRule>
    <cfRule type="expression" dxfId="1966" priority="137">
      <formula>AND(M12=1,B4=1)</formula>
    </cfRule>
    <cfRule type="expression" dxfId="1965" priority="241">
      <formula>AND(M11=1,C4=1)</formula>
    </cfRule>
    <cfRule type="expression" dxfId="1964" priority="349">
      <formula>AND(M10=1,D4=1)</formula>
    </cfRule>
    <cfRule type="expression" dxfId="1963" priority="350">
      <formula>AND(M9=1,E4=1)</formula>
    </cfRule>
  </conditionalFormatting>
  <conditionalFormatting sqref="N4">
    <cfRule type="expression" dxfId="1962" priority="32">
      <formula>AND(N13=1,A4=1)</formula>
    </cfRule>
    <cfRule type="expression" dxfId="1961" priority="136">
      <formula>AND(N12=1,B4=1)</formula>
    </cfRule>
    <cfRule type="expression" dxfId="1960" priority="240">
      <formula>AND(N11=1,C4=1)</formula>
    </cfRule>
    <cfRule type="expression" dxfId="1959" priority="347">
      <formula>AND(N10=1,D4=1)</formula>
    </cfRule>
    <cfRule type="expression" dxfId="1958" priority="348">
      <formula>AND(N9=1,E4=1)</formula>
    </cfRule>
  </conditionalFormatting>
  <conditionalFormatting sqref="O4">
    <cfRule type="expression" dxfId="1957" priority="31">
      <formula>AND(O13=1,A4=1)</formula>
    </cfRule>
    <cfRule type="expression" dxfId="1956" priority="135">
      <formula>AND(O12=1,B4=1)</formula>
    </cfRule>
    <cfRule type="expression" dxfId="1955" priority="239">
      <formula>AND(O11=1,C4=1)</formula>
    </cfRule>
    <cfRule type="expression" dxfId="1954" priority="345">
      <formula>AND(O10=1,D4=1)</formula>
    </cfRule>
    <cfRule type="expression" dxfId="1953" priority="346">
      <formula>AND(O9=1,E4=1)</formula>
    </cfRule>
  </conditionalFormatting>
  <conditionalFormatting sqref="P4">
    <cfRule type="expression" dxfId="1952" priority="30">
      <formula>AND(P13=1,A4=1)</formula>
    </cfRule>
    <cfRule type="expression" dxfId="1951" priority="134">
      <formula>AND(P12=1,B4=1)</formula>
    </cfRule>
    <cfRule type="expression" dxfId="1950" priority="238">
      <formula>AND(P11=1,C4=1)</formula>
    </cfRule>
    <cfRule type="expression" dxfId="1949" priority="343">
      <formula>AND(P10=1,D4=1)</formula>
    </cfRule>
    <cfRule type="expression" dxfId="1948" priority="344">
      <formula>AND(P9=1,E4=1)</formula>
    </cfRule>
  </conditionalFormatting>
  <conditionalFormatting sqref="Q4">
    <cfRule type="expression" dxfId="1947" priority="29">
      <formula>AND(Q13=1,A4=1)</formula>
    </cfRule>
    <cfRule type="expression" dxfId="1946" priority="133">
      <formula>AND(Q12=1,B4=1)</formula>
    </cfRule>
    <cfRule type="expression" dxfId="1945" priority="237">
      <formula>AND(Q11=1,C4=1)</formula>
    </cfRule>
    <cfRule type="expression" dxfId="1944" priority="341">
      <formula>AND(Q10=1,D4=1)</formula>
    </cfRule>
    <cfRule type="expression" dxfId="1943" priority="342">
      <formula>AND(Q9=1,E4=1)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D035-6061-436A-AA7A-A07F249547B4}">
  <sheetPr codeName="Sheet9">
    <tabColor theme="2"/>
  </sheetPr>
  <dimension ref="A1:X24"/>
  <sheetViews>
    <sheetView showGridLines="0" view="pageBreakPreview" zoomScale="55" zoomScaleNormal="70" zoomScaleSheetLayoutView="55" workbookViewId="0">
      <selection activeCell="A14" sqref="A14:XFD1048576"/>
    </sheetView>
  </sheetViews>
  <sheetFormatPr defaultColWidth="0" defaultRowHeight="18.75" zeroHeight="1"/>
  <cols>
    <col min="1" max="1" width="0.125" style="113" customWidth="1"/>
    <col min="2" max="3" width="8.625" style="113" hidden="1" customWidth="1"/>
    <col min="4" max="4" width="8.625" style="113" customWidth="1"/>
    <col min="5" max="5" width="11.75" style="113" customWidth="1"/>
    <col min="6" max="6" width="8.125" style="113" customWidth="1"/>
    <col min="7" max="7" width="8.25" style="113" customWidth="1"/>
    <col min="8" max="8" width="8.375" style="113" customWidth="1"/>
    <col min="9" max="9" width="7.875" style="113" customWidth="1"/>
    <col min="10" max="10" width="10" style="113" customWidth="1"/>
    <col min="11" max="11" width="10.375" style="113" customWidth="1"/>
    <col min="12" max="13" width="10.125" style="113" customWidth="1"/>
    <col min="14" max="14" width="9.875" style="113" customWidth="1"/>
    <col min="15" max="15" width="10.5" style="113" customWidth="1"/>
    <col min="16" max="16" width="10.25" style="113" customWidth="1"/>
    <col min="17" max="17" width="10.125" style="113" customWidth="1"/>
    <col min="18" max="18" width="10.375" style="113" customWidth="1"/>
    <col min="19" max="19" width="10" style="113" customWidth="1"/>
    <col min="20" max="20" width="10.125" style="113" customWidth="1"/>
    <col min="21" max="21" width="10.375" style="113" customWidth="1"/>
    <col min="22" max="24" width="8.625" style="113" customWidth="1"/>
    <col min="25" max="16384" width="8.625" style="113" hidden="1"/>
  </cols>
  <sheetData>
    <row r="1" spans="1:22" ht="57.6" customHeight="1"/>
    <row r="2" spans="1:22" ht="100.5" customHeight="1">
      <c r="A2" s="114">
        <f>IF(AND($M$21&lt;8,$O$21&gt;7),1,0)</f>
        <v>0</v>
      </c>
      <c r="B2" s="114">
        <f>IF(AND($M$20&lt;8,$O$20&gt;7),1,0)</f>
        <v>0</v>
      </c>
      <c r="C2" s="114">
        <f>IF(AND($M$19&lt;8,$O$19&gt;7),1,0)</f>
        <v>0</v>
      </c>
      <c r="D2" s="114">
        <f>IF(AND($M$18&lt;8,$O$18&gt;7),1,0)</f>
        <v>0</v>
      </c>
      <c r="E2" s="114">
        <f>IF(AND($M$17&lt;8,$O$17&gt;7),1,0)</f>
        <v>0</v>
      </c>
    </row>
    <row r="3" spans="1:22" ht="59.1" customHeight="1">
      <c r="A3" s="114">
        <f>IF(AND($M$21&lt;7,$O$21&gt;6),1,0)</f>
        <v>0</v>
      </c>
      <c r="B3" s="114">
        <f>IF(AND($M$20&lt;7,$O$20&gt;6),1,0)</f>
        <v>0</v>
      </c>
      <c r="C3" s="114">
        <f>IF(AND($M$19&lt;7,$O$19&gt;6),1,0)</f>
        <v>0</v>
      </c>
      <c r="D3" s="114">
        <f>IF(AND($M$18&lt;7,$O$18&gt;6),1,0)</f>
        <v>0</v>
      </c>
      <c r="E3" s="114">
        <f>IF(AND($M$17&lt;7,$O$17&gt;6),1,0)</f>
        <v>0</v>
      </c>
    </row>
    <row r="4" spans="1:22" ht="57.6" customHeight="1">
      <c r="A4" s="114">
        <f>IF(AND($M$21&lt;6,$O$21&gt;5),1,0)</f>
        <v>0</v>
      </c>
      <c r="B4" s="114">
        <f>IF(AND($M$20&lt;6,$O$20&gt;5),1,0)</f>
        <v>0</v>
      </c>
      <c r="C4" s="114">
        <f>IF(AND($M$19&lt;6,$O$19&gt;5),1,0)</f>
        <v>0</v>
      </c>
      <c r="D4" s="114">
        <f>IF(AND($M$18&lt;6,$O$18&gt;5),1,0)</f>
        <v>0</v>
      </c>
      <c r="E4" s="114">
        <f>IF(AND($M$17&lt;6,$O$17&gt;5),1,0)</f>
        <v>0</v>
      </c>
    </row>
    <row r="5" spans="1:22" ht="43.5" customHeight="1">
      <c r="A5" s="114">
        <f>IF(AND($M$21&lt;5,$O$21&gt;4),1,0)</f>
        <v>0</v>
      </c>
      <c r="B5" s="114">
        <f>IF(AND($M$20&lt;5,$O$20&gt;4),1,0)</f>
        <v>0</v>
      </c>
      <c r="C5" s="114">
        <f>IF(AND($M$19&lt;5,$O$19&gt;4),1,0)</f>
        <v>0</v>
      </c>
      <c r="D5" s="114">
        <f>IF(AND($M$18&lt;5,$O$18&gt;4),1,0)</f>
        <v>0</v>
      </c>
      <c r="E5" s="114">
        <f>IF(AND($M$17&lt;5,$O$17&gt;4),1,0)</f>
        <v>0</v>
      </c>
    </row>
    <row r="6" spans="1:22" ht="26.1" customHeight="1">
      <c r="A6" s="114">
        <f>IF(AND($M$21&lt;4,$O$21&gt;3),1,0)</f>
        <v>0</v>
      </c>
      <c r="B6" s="114">
        <f>IF(AND($M$20&lt;4,$O$20&gt;3),1,0)</f>
        <v>0</v>
      </c>
      <c r="C6" s="114">
        <f>IF(AND($M$19&lt;4,$O$19&gt;3),1,0)</f>
        <v>0</v>
      </c>
      <c r="D6" s="114">
        <f>IF(AND($M$18&lt;4,$O$18&gt;3),1,0)</f>
        <v>0</v>
      </c>
      <c r="E6" s="114">
        <f>IF(AND($M$17&lt;4,$O$17&gt;3),1,0)</f>
        <v>0</v>
      </c>
    </row>
    <row r="7" spans="1:22" ht="67.5" customHeight="1">
      <c r="A7" s="114">
        <f>IF(AND($M$21&lt;3,$O$21&gt;2),1,0)</f>
        <v>0</v>
      </c>
      <c r="B7" s="114">
        <f>IF(AND($M$20&lt;3,$O$20&gt;2),1,0)</f>
        <v>0</v>
      </c>
      <c r="C7" s="114">
        <f>IF(AND($M$19&lt;3,$O$19&gt;2),1,0)</f>
        <v>0</v>
      </c>
      <c r="D7" s="114">
        <f>IF(AND($M$18&lt;3,$O$18&gt;2),1,0)</f>
        <v>0</v>
      </c>
      <c r="E7" s="114">
        <f>IF(AND($M$17&lt;3,$O$17&gt;2),1,0)</f>
        <v>0</v>
      </c>
    </row>
    <row r="8" spans="1:22" ht="45.6" customHeight="1">
      <c r="A8" s="114">
        <f>IF(AND($M$21&lt;2,$O$21&gt;1),1,0)</f>
        <v>0</v>
      </c>
      <c r="B8" s="114">
        <f>IF(AND($M$20&lt;2,$O$20&gt;1),1,0)</f>
        <v>0</v>
      </c>
      <c r="C8" s="114">
        <f>IF(AND($M$19&lt;2,$O$19&gt;1),1,0)</f>
        <v>0</v>
      </c>
      <c r="D8" s="114">
        <f>IF(AND($M$18&lt;2,$O$18&gt;1),1,0)</f>
        <v>0</v>
      </c>
      <c r="E8" s="114">
        <f>IF(AND($M$17&lt;2,$O$17&gt;1),1,0)</f>
        <v>0</v>
      </c>
      <c r="V8" s="115"/>
    </row>
    <row r="9" spans="1:22">
      <c r="F9" s="113">
        <f>IF(AND($L$17&lt;2,$N$17&gt;1),1,0)</f>
        <v>0</v>
      </c>
      <c r="G9" s="113">
        <f>IF(AND($L$17&lt;3,$N$17&gt;2),1,0)</f>
        <v>0</v>
      </c>
      <c r="H9" s="113">
        <f>IF(AND($L$17&lt;4,$N$17&gt;3),1,0)</f>
        <v>0</v>
      </c>
      <c r="I9" s="113">
        <f>IF(AND($L$17&lt;5,$N$17&gt;4),1,0)</f>
        <v>0</v>
      </c>
      <c r="J9" s="113">
        <f>IF(AND($L$17&lt;6,$N$17&gt;5),1,0)</f>
        <v>0</v>
      </c>
      <c r="K9" s="113">
        <f>IF(AND($L$17&lt;7,$N$17&gt;6),1,0)</f>
        <v>0</v>
      </c>
      <c r="L9" s="113">
        <f>IF(AND($L$17&lt;8,$N$17&gt;7),1,0)</f>
        <v>0</v>
      </c>
      <c r="M9" s="113">
        <f>IF(AND($L$17&lt;9,$N$17&gt;8),1,0)</f>
        <v>0</v>
      </c>
      <c r="N9" s="113">
        <f>IF(AND($L$17&lt;10,$N$17&gt;9),1,0)</f>
        <v>0</v>
      </c>
      <c r="O9" s="113">
        <f>IF(AND($L$17&lt;11,$N$17&gt;10),1,0)</f>
        <v>0</v>
      </c>
      <c r="P9" s="113">
        <f>IF(AND($L$17&lt;12,$N$17&gt;11),1,0)</f>
        <v>0</v>
      </c>
      <c r="Q9" s="113">
        <f>IF(AND($L$17&lt;13,$N$17&gt;12),1,0)</f>
        <v>0</v>
      </c>
      <c r="R9" s="113">
        <f>IF(AND($L$17&lt;14,$N$17&gt;13),1,0)</f>
        <v>0</v>
      </c>
      <c r="S9" s="113">
        <f>IF(AND($L$17&lt;15,$N$17&gt;14),1,0)</f>
        <v>0</v>
      </c>
      <c r="T9" s="113">
        <f>IF(AND($L$17&lt;16,$N$17&gt;15),1,0)</f>
        <v>0</v>
      </c>
      <c r="U9" s="113">
        <f>IF(AND($L$17&lt;17,$N$17&gt;16),1,0)</f>
        <v>0</v>
      </c>
    </row>
    <row r="10" spans="1:22">
      <c r="F10" s="113">
        <f>IF(AND($L$18&lt;2,$N$18&gt;1),1,0)</f>
        <v>0</v>
      </c>
      <c r="G10" s="113">
        <f>IF(AND($L$18&lt;3,$N$18&gt;2),1,0)</f>
        <v>0</v>
      </c>
      <c r="H10" s="113">
        <f>IF(AND($L$18&lt;4,$N$18&gt;3),1,0)</f>
        <v>0</v>
      </c>
      <c r="I10" s="113">
        <f>IF(AND($L$18&lt;5,$N$18&gt;4),1,0)</f>
        <v>0</v>
      </c>
      <c r="J10" s="113">
        <f>IF(AND($L$18&lt;6,$N$18&gt;5),1,0)</f>
        <v>0</v>
      </c>
      <c r="K10" s="113">
        <f>IF(AND($L$18&lt;7,$N$18&gt;6),1,0)</f>
        <v>0</v>
      </c>
      <c r="L10" s="113">
        <f>IF(AND($L$18&lt;8,$N$18&gt;7),1,0)</f>
        <v>0</v>
      </c>
      <c r="M10" s="113">
        <f>IF(AND($L$18&lt;9,$N$18&gt;8),1,0)</f>
        <v>0</v>
      </c>
      <c r="N10" s="113">
        <f>IF(AND($L$18&lt;10,$N$18&gt;9),1,0)</f>
        <v>0</v>
      </c>
      <c r="O10" s="113">
        <f>IF(AND($L$18&lt;11,$N$18&gt;10),1,0)</f>
        <v>0</v>
      </c>
      <c r="P10" s="113">
        <f>IF(AND($L$18&lt;12,$N$18&gt;11),1,0)</f>
        <v>0</v>
      </c>
      <c r="Q10" s="113">
        <f>IF(AND($L$18&lt;13,$N$18&gt;12),1,0)</f>
        <v>0</v>
      </c>
      <c r="R10" s="113">
        <f>IF(AND($L$18&lt;14,$N$18&gt;13),1,0)</f>
        <v>0</v>
      </c>
      <c r="S10" s="113">
        <f>IF(AND($L$18&lt;15,$N$18&gt;14),1,0)</f>
        <v>0</v>
      </c>
      <c r="T10" s="113">
        <f>IF(AND($L$18&lt;16,$N$18&gt;15),1,0)</f>
        <v>0</v>
      </c>
      <c r="U10" s="113">
        <f>IF(AND($L$18&lt;17,$N$18&gt;16),1,0)</f>
        <v>0</v>
      </c>
    </row>
    <row r="11" spans="1:22">
      <c r="F11" s="113">
        <f>IF(AND($L$19&lt;2,$N$19&gt;1),1,0)</f>
        <v>0</v>
      </c>
      <c r="G11" s="113">
        <f>IF(AND($L$19&lt;3,$N$19&gt;2),1,0)</f>
        <v>0</v>
      </c>
      <c r="H11" s="113">
        <f>IF(AND($L$19&lt;4,$N$19&gt;3),1,0)</f>
        <v>0</v>
      </c>
      <c r="I11" s="113">
        <f>IF(AND($L$19&lt;5,$N$19&gt;4),1,0)</f>
        <v>0</v>
      </c>
      <c r="J11" s="113">
        <f>IF(AND($L$19&lt;6,$N$19&gt;5),1,0)</f>
        <v>0</v>
      </c>
      <c r="K11" s="113">
        <f>IF(AND($L$19&lt;7,$N$19&gt;6),1,0)</f>
        <v>0</v>
      </c>
      <c r="L11" s="113">
        <f>IF(AND($L$19&lt;8,$N$19&gt;7),1,0)</f>
        <v>0</v>
      </c>
      <c r="M11" s="113">
        <f>IF(AND($L$19&lt;9,$N$19&gt;8),1,0)</f>
        <v>0</v>
      </c>
      <c r="N11" s="113">
        <f>IF(AND($L$19&lt;10,$N$19&gt;9),1,0)</f>
        <v>0</v>
      </c>
      <c r="O11" s="113">
        <f>IF(AND($L$19&lt;11,$N$19&gt;10),1,0)</f>
        <v>0</v>
      </c>
      <c r="P11" s="113">
        <f>IF(AND($L$19&lt;12,$N$19&gt;11),1,0)</f>
        <v>0</v>
      </c>
      <c r="Q11" s="113">
        <f>IF(AND($L$19&lt;13,$N$19&gt;12),1,0)</f>
        <v>0</v>
      </c>
      <c r="R11" s="113">
        <f>IF(AND($L$19&lt;14,$N$19&gt;13),1,0)</f>
        <v>0</v>
      </c>
      <c r="S11" s="113">
        <f>IF(AND($L$19&lt;15,$N$19&gt;14),1,0)</f>
        <v>0</v>
      </c>
      <c r="T11" s="113">
        <f>IF(AND($L$19&lt;16,$N$19&gt;15),1,0)</f>
        <v>0</v>
      </c>
      <c r="U11" s="113">
        <f>IF(AND($L$19&lt;17,$N$19&gt;16),1,0)</f>
        <v>0</v>
      </c>
    </row>
    <row r="12" spans="1:22">
      <c r="F12" s="113">
        <f>IF(AND($L$20&lt;2,$N$20&gt;1),1,0)</f>
        <v>0</v>
      </c>
      <c r="G12" s="113">
        <f>IF(AND($L$20&lt;3,$N$20&gt;2),1,0)</f>
        <v>0</v>
      </c>
      <c r="H12" s="113">
        <f>IF(AND($L$20&lt;4,$N$20&gt;3),1,0)</f>
        <v>0</v>
      </c>
      <c r="I12" s="113">
        <f>IF(AND($L$20&lt;5,$N$20&gt;4),1,0)</f>
        <v>0</v>
      </c>
      <c r="J12" s="113">
        <f>IF(AND($L$20&lt;6,$N$20&gt;5),1,0)</f>
        <v>0</v>
      </c>
      <c r="K12" s="113">
        <f>IF(AND($L$20&lt;7,$N$20&gt;6),1,0)</f>
        <v>0</v>
      </c>
      <c r="L12" s="113">
        <f>IF(AND($L$20&lt;8,$N$20&gt;7),1,0)</f>
        <v>0</v>
      </c>
      <c r="M12" s="113">
        <f>IF(AND($L$20&lt;9,$N$20&gt;8),1,0)</f>
        <v>0</v>
      </c>
      <c r="N12" s="113">
        <f>IF(AND($L$20&lt;10,$N$20&gt;9),1,0)</f>
        <v>0</v>
      </c>
      <c r="O12" s="113">
        <f>IF(AND($L$20&lt;11,$N$20&gt;10),1,0)</f>
        <v>0</v>
      </c>
      <c r="P12" s="113">
        <f>IF(AND($L$20&lt;12,$N$20&gt;11),1,0)</f>
        <v>0</v>
      </c>
      <c r="Q12" s="113">
        <f>IF(AND($L$20&lt;13,$N$20&gt;12),1,0)</f>
        <v>0</v>
      </c>
      <c r="R12" s="113">
        <f>IF(AND($L$20&lt;14,$N$20&gt;13),1,0)</f>
        <v>0</v>
      </c>
      <c r="S12" s="113">
        <f>IF(AND($L$20&lt;15,$N$20&gt;14),1,0)</f>
        <v>0</v>
      </c>
      <c r="T12" s="113">
        <f>IF(AND($L$20&lt;16,$N$20&gt;15),1,0)</f>
        <v>0</v>
      </c>
      <c r="U12" s="113">
        <f>IF(AND($L$20&lt;17,$N$20&gt;16),1,0)</f>
        <v>0</v>
      </c>
    </row>
    <row r="13" spans="1:22">
      <c r="F13" s="113">
        <f>IF(AND($L$21&lt;2,$N$21&gt;1),1,0)</f>
        <v>0</v>
      </c>
      <c r="G13" s="113">
        <f>IF(AND($L$21&lt;3,$N$21&gt;2),1,0)</f>
        <v>0</v>
      </c>
      <c r="H13" s="113">
        <f>IF(AND($L$21&lt;4,$N$21&gt;3),1,0)</f>
        <v>0</v>
      </c>
      <c r="I13" s="113">
        <f>IF(AND($L$21&lt;5,$N$21&gt;4),1,0)</f>
        <v>0</v>
      </c>
      <c r="J13" s="113">
        <f>IF(AND($L$21&lt;6,$N$21&gt;5),1,0)</f>
        <v>0</v>
      </c>
      <c r="K13" s="113">
        <f>IF(AND($L$21&lt;7,$N$21&gt;6),1,0)</f>
        <v>0</v>
      </c>
      <c r="L13" s="113">
        <f>IF(AND($L$21&lt;8,$N$21&gt;7),1,0)</f>
        <v>0</v>
      </c>
      <c r="M13" s="113">
        <f>IF(AND($L$21&lt;9,$N$21&gt;8),1,0)</f>
        <v>0</v>
      </c>
      <c r="N13" s="113">
        <f>IF(AND($L$21&lt;10,$N$21&gt;9),1,0)</f>
        <v>0</v>
      </c>
      <c r="O13" s="113">
        <f>IF(AND($L$21&lt;11,$N$21&gt;10),1,0)</f>
        <v>0</v>
      </c>
      <c r="P13" s="113">
        <f>IF(AND($L$21&lt;12,$N$21&gt;11),1,0)</f>
        <v>0</v>
      </c>
      <c r="Q13" s="113">
        <f>IF(AND($L$21&lt;13,$N$21&gt;12),1,0)</f>
        <v>0</v>
      </c>
      <c r="R13" s="113">
        <f>IF(AND($L$21&lt;14,$N$21&gt;13),1,0)</f>
        <v>0</v>
      </c>
      <c r="S13" s="113">
        <f>IF(AND($L$21&lt;15,$N$21&gt;14),1,0)</f>
        <v>0</v>
      </c>
      <c r="T13" s="113">
        <f>IF(AND($L$21&lt;16,$N$21&gt;15),1,0)</f>
        <v>0</v>
      </c>
      <c r="U13" s="113">
        <f>IF(AND($L$21&lt;17,$N$21&gt;16),1,0)</f>
        <v>0</v>
      </c>
    </row>
    <row r="14" spans="1:22" ht="17.100000000000001" hidden="1" customHeight="1"/>
    <row r="15" spans="1:22" ht="18" hidden="1" customHeight="1"/>
    <row r="16" spans="1:22" ht="18" hidden="1" customHeight="1">
      <c r="F16" s="116" t="s">
        <v>65</v>
      </c>
      <c r="G16" s="116" t="s">
        <v>66</v>
      </c>
      <c r="H16" s="116" t="s">
        <v>67</v>
      </c>
      <c r="I16" s="116" t="s">
        <v>68</v>
      </c>
      <c r="J16" s="116" t="s">
        <v>69</v>
      </c>
      <c r="L16" s="116" t="s">
        <v>87</v>
      </c>
      <c r="M16" s="116" t="s">
        <v>88</v>
      </c>
      <c r="N16" s="116" t="s">
        <v>89</v>
      </c>
      <c r="O16" s="116" t="s">
        <v>90</v>
      </c>
    </row>
    <row r="17" spans="5:15" ht="18" hidden="1" customHeight="1">
      <c r="E17" s="117" t="s">
        <v>86</v>
      </c>
      <c r="F17" s="118" t="str">
        <f>IFERROR((【1】工事計画書!Y58),"")</f>
        <v/>
      </c>
      <c r="G17" s="118">
        <f>IFERROR((【1】工事計画書!Z58),"")</f>
        <v>0</v>
      </c>
      <c r="H17" s="118">
        <f>IFERROR((【1】工事計画書!AA58),"")</f>
        <v>0</v>
      </c>
      <c r="I17" s="118">
        <f>IFERROR((【1】工事計画書!AB58),"")</f>
        <v>0</v>
      </c>
      <c r="J17" s="118">
        <f>IFERROR((【1】工事計画書!AC58),"")</f>
        <v>0</v>
      </c>
      <c r="K17" s="119" t="s">
        <v>160</v>
      </c>
      <c r="L17" s="116">
        <f t="shared" ref="L17:M21" si="0">IF(G17&lt;I17,G17,I17)</f>
        <v>0</v>
      </c>
      <c r="M17" s="116">
        <f t="shared" si="0"/>
        <v>0</v>
      </c>
      <c r="N17" s="116">
        <f t="shared" ref="N17:O21" si="1">IF(G17&lt;I17,I17,G17)</f>
        <v>0</v>
      </c>
      <c r="O17" s="116">
        <f t="shared" si="1"/>
        <v>0</v>
      </c>
    </row>
    <row r="18" spans="5:15" ht="18" hidden="1" customHeight="1">
      <c r="E18" s="117" t="s">
        <v>164</v>
      </c>
      <c r="F18" s="118">
        <f>IFERROR((【1】工事計画書!Y59),"")</f>
        <v>0</v>
      </c>
      <c r="G18" s="118">
        <f>IFERROR((【1】工事計画書!Z59),"")</f>
        <v>0</v>
      </c>
      <c r="H18" s="118">
        <f>IFERROR((【1】工事計画書!AA59),"")</f>
        <v>0</v>
      </c>
      <c r="I18" s="118">
        <f>IFERROR((【1】工事計画書!AB59),"")</f>
        <v>0</v>
      </c>
      <c r="J18" s="118">
        <f>IFERROR((【1】工事計画書!AC59),"")</f>
        <v>0</v>
      </c>
      <c r="K18" s="119" t="s">
        <v>160</v>
      </c>
      <c r="L18" s="116">
        <f t="shared" si="0"/>
        <v>0</v>
      </c>
      <c r="M18" s="116">
        <f t="shared" si="0"/>
        <v>0</v>
      </c>
      <c r="N18" s="116">
        <f t="shared" si="1"/>
        <v>0</v>
      </c>
      <c r="O18" s="116">
        <f t="shared" si="1"/>
        <v>0</v>
      </c>
    </row>
    <row r="19" spans="5:15" ht="18" hidden="1" customHeight="1">
      <c r="E19" s="117" t="s">
        <v>163</v>
      </c>
      <c r="F19" s="118">
        <f>IFERROR((【1】工事計画書!Y60),"")</f>
        <v>0</v>
      </c>
      <c r="G19" s="118">
        <f>IFERROR((【1】工事計画書!Z60),"")</f>
        <v>0</v>
      </c>
      <c r="H19" s="118">
        <f>IFERROR((【1】工事計画書!AA60),"")</f>
        <v>0</v>
      </c>
      <c r="I19" s="118">
        <f>IFERROR((【1】工事計画書!AB60),"")</f>
        <v>0</v>
      </c>
      <c r="J19" s="118">
        <f>IFERROR((【1】工事計画書!AC60),"")</f>
        <v>0</v>
      </c>
      <c r="K19" s="119" t="s">
        <v>160</v>
      </c>
      <c r="L19" s="116">
        <f t="shared" si="0"/>
        <v>0</v>
      </c>
      <c r="M19" s="116">
        <f t="shared" si="0"/>
        <v>0</v>
      </c>
      <c r="N19" s="116">
        <f t="shared" si="1"/>
        <v>0</v>
      </c>
      <c r="O19" s="116">
        <f t="shared" si="1"/>
        <v>0</v>
      </c>
    </row>
    <row r="20" spans="5:15" ht="18" hidden="1" customHeight="1">
      <c r="E20" s="117" t="s">
        <v>162</v>
      </c>
      <c r="F20" s="118">
        <f>IFERROR((【1】工事計画書!Y61),"")</f>
        <v>0</v>
      </c>
      <c r="G20" s="118">
        <f>IFERROR((【1】工事計画書!Z61),"")</f>
        <v>0</v>
      </c>
      <c r="H20" s="118">
        <f>IFERROR((【1】工事計画書!AA61),"")</f>
        <v>0</v>
      </c>
      <c r="I20" s="118">
        <f>IFERROR((【1】工事計画書!AB61),"")</f>
        <v>0</v>
      </c>
      <c r="J20" s="118">
        <f>IFERROR((【1】工事計画書!AC61),"")</f>
        <v>0</v>
      </c>
      <c r="K20" s="119" t="s">
        <v>160</v>
      </c>
      <c r="L20" s="116">
        <f t="shared" si="0"/>
        <v>0</v>
      </c>
      <c r="M20" s="116">
        <f t="shared" si="0"/>
        <v>0</v>
      </c>
      <c r="N20" s="116">
        <f t="shared" si="1"/>
        <v>0</v>
      </c>
      <c r="O20" s="116">
        <f t="shared" si="1"/>
        <v>0</v>
      </c>
    </row>
    <row r="21" spans="5:15" ht="18" hidden="1" customHeight="1">
      <c r="E21" s="117" t="s">
        <v>161</v>
      </c>
      <c r="F21" s="118">
        <f>IFERROR((【1】工事計画書!Y62),"")</f>
        <v>0</v>
      </c>
      <c r="G21" s="118">
        <f>IFERROR((【1】工事計画書!Z62),"")</f>
        <v>0</v>
      </c>
      <c r="H21" s="118">
        <f>IFERROR((【1】工事計画書!AA62),"")</f>
        <v>0</v>
      </c>
      <c r="I21" s="118">
        <f>IFERROR((【1】工事計画書!AB62),"")</f>
        <v>0</v>
      </c>
      <c r="J21" s="118">
        <f>IFERROR((【1】工事計画書!AC62),"")</f>
        <v>0</v>
      </c>
      <c r="K21" s="119" t="s">
        <v>160</v>
      </c>
      <c r="L21" s="116">
        <f t="shared" si="0"/>
        <v>0</v>
      </c>
      <c r="M21" s="116">
        <f t="shared" si="0"/>
        <v>0</v>
      </c>
      <c r="N21" s="116">
        <f t="shared" si="1"/>
        <v>0</v>
      </c>
      <c r="O21" s="116">
        <f t="shared" si="1"/>
        <v>0</v>
      </c>
    </row>
    <row r="22" spans="5:15" ht="18" hidden="1" customHeight="1"/>
    <row r="23" spans="5:15" ht="18" hidden="1" customHeight="1"/>
    <row r="24" spans="5:15" ht="18" hidden="1" customHeight="1"/>
  </sheetData>
  <sheetProtection sheet="1" objects="1" scenarios="1"/>
  <phoneticPr fontId="1"/>
  <conditionalFormatting sqref="G27">
    <cfRule type="containsText" dxfId="1942" priority="521" operator="containsText" text="A">
      <formula>NOT(ISERROR(SEARCH("A",G27)))</formula>
    </cfRule>
  </conditionalFormatting>
  <conditionalFormatting sqref="F8">
    <cfRule type="expression" dxfId="1941" priority="104">
      <formula>AND(F13=1,A8=1)</formula>
    </cfRule>
    <cfRule type="expression" dxfId="1940" priority="208">
      <formula>AND(F12=1,B8=1)</formula>
    </cfRule>
    <cfRule type="expression" dxfId="1939" priority="312">
      <formula>AND(F11=1,C8=1)</formula>
    </cfRule>
    <cfRule type="expression" dxfId="1938" priority="426">
      <formula>AND(F10=1,D8=1)</formula>
    </cfRule>
    <cfRule type="expression" dxfId="1937" priority="520">
      <formula>AND(F9=1,E8=1)</formula>
    </cfRule>
  </conditionalFormatting>
  <conditionalFormatting sqref="H8">
    <cfRule type="expression" dxfId="1936" priority="102">
      <formula>AND(H13=1,A8=1)</formula>
    </cfRule>
    <cfRule type="expression" dxfId="1935" priority="206">
      <formula>AND(H12=1,B8=1)</formula>
    </cfRule>
    <cfRule type="expression" dxfId="1934" priority="310">
      <formula>AND(H11=1,C8=1)</formula>
    </cfRule>
    <cfRule type="expression" dxfId="1933" priority="424">
      <formula>AND(H10=1,D8=1)</formula>
    </cfRule>
    <cfRule type="expression" dxfId="1932" priority="518">
      <formula>AND(H9=1,E8=1)</formula>
    </cfRule>
  </conditionalFormatting>
  <conditionalFormatting sqref="G8">
    <cfRule type="expression" dxfId="1931" priority="103">
      <formula>AND(G13=1,A8=1)</formula>
    </cfRule>
    <cfRule type="expression" dxfId="1930" priority="207">
      <formula>AND(G12=1,B8=1)</formula>
    </cfRule>
    <cfRule type="expression" dxfId="1929" priority="311">
      <formula>AND(G11=1,C8=1)</formula>
    </cfRule>
    <cfRule type="expression" dxfId="1928" priority="425">
      <formula>AND(G10=1,D8=1)</formula>
    </cfRule>
    <cfRule type="expression" dxfId="1927" priority="519">
      <formula>AND(G9=1,E8=1)</formula>
    </cfRule>
  </conditionalFormatting>
  <conditionalFormatting sqref="J8">
    <cfRule type="expression" dxfId="1926" priority="100">
      <formula>AND(J13=1,A8=1)</formula>
    </cfRule>
    <cfRule type="expression" dxfId="1925" priority="204">
      <formula>AND(J12=1,B8=1)</formula>
    </cfRule>
    <cfRule type="expression" dxfId="1924" priority="308">
      <formula>AND(J11=1,C8=1)</formula>
    </cfRule>
    <cfRule type="expression" dxfId="1923" priority="422">
      <formula>AND(J10=1,D8=1)</formula>
    </cfRule>
    <cfRule type="expression" dxfId="1922" priority="517">
      <formula>AND(J9=1,E8=1)</formula>
    </cfRule>
  </conditionalFormatting>
  <conditionalFormatting sqref="I8">
    <cfRule type="expression" dxfId="1921" priority="101">
      <formula>AND(I13=1,A8=1)</formula>
    </cfRule>
    <cfRule type="expression" dxfId="1920" priority="205">
      <formula>AND(I12=1,B8=1)</formula>
    </cfRule>
    <cfRule type="expression" dxfId="1919" priority="309">
      <formula>AND(I11=1,C8=1)</formula>
    </cfRule>
    <cfRule type="expression" dxfId="1918" priority="423">
      <formula>AND(I10=1,D8=1)</formula>
    </cfRule>
    <cfRule type="expression" dxfId="1917" priority="516">
      <formula>AND(I9=1,E8=1)</formula>
    </cfRule>
  </conditionalFormatting>
  <conditionalFormatting sqref="K8">
    <cfRule type="expression" dxfId="1916" priority="99">
      <formula>AND(K13=1,A8=1)</formula>
    </cfRule>
    <cfRule type="expression" dxfId="1915" priority="203">
      <formula>AND(K12=1,B8=1)</formula>
    </cfRule>
    <cfRule type="expression" dxfId="1914" priority="307">
      <formula>AND(K11=1,C8=1)</formula>
    </cfRule>
    <cfRule type="expression" dxfId="1913" priority="421">
      <formula>AND(K10=1,D8=1)</formula>
    </cfRule>
    <cfRule type="expression" dxfId="1912" priority="515">
      <formula>AND(K9=1,E8=1)</formula>
    </cfRule>
  </conditionalFormatting>
  <conditionalFormatting sqref="L8">
    <cfRule type="expression" dxfId="1911" priority="98">
      <formula>AND(L13=1,A8=1)</formula>
    </cfRule>
    <cfRule type="expression" dxfId="1910" priority="202">
      <formula>AND(L12=1,B8=1)</formula>
    </cfRule>
    <cfRule type="expression" dxfId="1909" priority="306">
      <formula>AND(L11=1,C8=1)</formula>
    </cfRule>
    <cfRule type="expression" dxfId="1908" priority="420">
      <formula>AND(L10=1,D8=1)</formula>
    </cfRule>
    <cfRule type="expression" dxfId="1907" priority="514">
      <formula>AND(L9=1,E8=1)</formula>
    </cfRule>
  </conditionalFormatting>
  <conditionalFormatting sqref="M8">
    <cfRule type="expression" dxfId="1906" priority="97">
      <formula>AND(M13=1,A8=1)</formula>
    </cfRule>
    <cfRule type="expression" dxfId="1905" priority="201">
      <formula>AND(M12=1,B8=1)</formula>
    </cfRule>
    <cfRule type="expression" dxfId="1904" priority="305">
      <formula>AND(M11=1,C8=1)</formula>
    </cfRule>
    <cfRule type="expression" dxfId="1903" priority="419">
      <formula>AND(M10=1,D8=1)</formula>
    </cfRule>
    <cfRule type="expression" dxfId="1902" priority="513">
      <formula>AND($M$9=1,$E$8=1)</formula>
    </cfRule>
  </conditionalFormatting>
  <conditionalFormatting sqref="N8">
    <cfRule type="expression" dxfId="1901" priority="96">
      <formula>AND(N13=1,A8=1)</formula>
    </cfRule>
    <cfRule type="expression" dxfId="1900" priority="200">
      <formula>AND(N12=1,B8=1)</formula>
    </cfRule>
    <cfRule type="expression" dxfId="1899" priority="304">
      <formula>AND(N11=1,C8=1)</formula>
    </cfRule>
    <cfRule type="expression" dxfId="1898" priority="418">
      <formula>AND(N10=1,D8=1)</formula>
    </cfRule>
    <cfRule type="expression" dxfId="1897" priority="512">
      <formula>AND($N$9=1,$E$8=1)</formula>
    </cfRule>
  </conditionalFormatting>
  <conditionalFormatting sqref="O8">
    <cfRule type="expression" dxfId="1896" priority="95">
      <formula>AND(O13=1,A8=1)</formula>
    </cfRule>
    <cfRule type="expression" dxfId="1895" priority="199">
      <formula>AND(O12=1,B8=1)</formula>
    </cfRule>
    <cfRule type="expression" dxfId="1894" priority="303">
      <formula>AND(O11=1,C8=1)</formula>
    </cfRule>
    <cfRule type="expression" dxfId="1893" priority="417">
      <formula>AND(O10=1,D8=1)</formula>
    </cfRule>
    <cfRule type="expression" dxfId="1892" priority="511">
      <formula>AND($O$9=1,$E$8=1)</formula>
    </cfRule>
  </conditionalFormatting>
  <conditionalFormatting sqref="P8">
    <cfRule type="expression" dxfId="1891" priority="94">
      <formula>AND(P13=1,A8=1)</formula>
    </cfRule>
    <cfRule type="expression" dxfId="1890" priority="198">
      <formula>AND(P12=1,B8=1)</formula>
    </cfRule>
    <cfRule type="expression" dxfId="1889" priority="302">
      <formula>AND(P11=1,C8=1)</formula>
    </cfRule>
    <cfRule type="expression" dxfId="1888" priority="416">
      <formula>AND(P10=1,D8=1)</formula>
    </cfRule>
    <cfRule type="expression" dxfId="1887" priority="510">
      <formula>AND($P$9=1,$E$8=1)</formula>
    </cfRule>
  </conditionalFormatting>
  <conditionalFormatting sqref="Q8">
    <cfRule type="expression" dxfId="1886" priority="93">
      <formula>AND(Q13=1,A8=1)</formula>
    </cfRule>
    <cfRule type="expression" dxfId="1885" priority="197">
      <formula>AND(Q12=1,B8=1)</formula>
    </cfRule>
    <cfRule type="expression" dxfId="1884" priority="301">
      <formula>AND(Q11=1,C8=1)</formula>
    </cfRule>
    <cfRule type="expression" dxfId="1883" priority="415">
      <formula>AND(Q10=1,D8=1)</formula>
    </cfRule>
    <cfRule type="expression" dxfId="1882" priority="509">
      <formula>AND($Q$9=1,$E$8=1)</formula>
    </cfRule>
  </conditionalFormatting>
  <conditionalFormatting sqref="R8">
    <cfRule type="expression" dxfId="1881" priority="92">
      <formula>AND(R13=1,A8=1)</formula>
    </cfRule>
    <cfRule type="expression" dxfId="1880" priority="196">
      <formula>AND(R12=1,B8=1)</formula>
    </cfRule>
    <cfRule type="expression" dxfId="1879" priority="300">
      <formula>AND(R11=1,C8=1)</formula>
    </cfRule>
    <cfRule type="expression" dxfId="1878" priority="414">
      <formula>AND(R10=1,D8=1)</formula>
    </cfRule>
    <cfRule type="expression" dxfId="1877" priority="508">
      <formula>AND($R$9=1,$E$8=1)</formula>
    </cfRule>
  </conditionalFormatting>
  <conditionalFormatting sqref="S8">
    <cfRule type="expression" dxfId="1876" priority="91">
      <formula>AND(S13=1,A8=1)</formula>
    </cfRule>
    <cfRule type="expression" dxfId="1875" priority="195">
      <formula>AND(S12=1,B8=1)</formula>
    </cfRule>
    <cfRule type="expression" dxfId="1874" priority="299">
      <formula>AND(S11=1,C8=1)</formula>
    </cfRule>
    <cfRule type="expression" dxfId="1873" priority="413">
      <formula>AND(S10=1,D8=1)</formula>
    </cfRule>
    <cfRule type="expression" dxfId="1872" priority="507">
      <formula>AND($S$9=1,$E$8=1)</formula>
    </cfRule>
  </conditionalFormatting>
  <conditionalFormatting sqref="T8">
    <cfRule type="expression" dxfId="1871" priority="90">
      <formula>AND(T13=1,A8=1)</formula>
    </cfRule>
    <cfRule type="expression" dxfId="1870" priority="194">
      <formula>AND(T12=1,B8=1)</formula>
    </cfRule>
    <cfRule type="expression" dxfId="1869" priority="298">
      <formula>AND(T11=1,C8=1)</formula>
    </cfRule>
    <cfRule type="expression" dxfId="1868" priority="412">
      <formula>AND(T10=1,D8=1)</formula>
    </cfRule>
    <cfRule type="expression" dxfId="1867" priority="506">
      <formula>AND($T$9=1,$E$8=1)</formula>
    </cfRule>
  </conditionalFormatting>
  <conditionalFormatting sqref="U8">
    <cfRule type="expression" dxfId="1866" priority="89">
      <formula>AND(U13=1,A8=1)</formula>
    </cfRule>
    <cfRule type="expression" dxfId="1865" priority="193">
      <formula>AND(U12=1,B8=1)</formula>
    </cfRule>
    <cfRule type="expression" dxfId="1864" priority="297">
      <formula>AND(U11=1,C8=1)</formula>
    </cfRule>
    <cfRule type="expression" dxfId="1863" priority="411">
      <formula>AND(U10=1,D8=1)</formula>
    </cfRule>
    <cfRule type="expression" dxfId="1862" priority="505">
      <formula>AND($U$9=1,$E$8=1)</formula>
    </cfRule>
  </conditionalFormatting>
  <conditionalFormatting sqref="F7">
    <cfRule type="expression" dxfId="1861" priority="88">
      <formula>AND(F13=1,A7=1)</formula>
    </cfRule>
    <cfRule type="expression" dxfId="1860" priority="192">
      <formula>AND(F12=1,B7=1)</formula>
    </cfRule>
    <cfRule type="expression" dxfId="1859" priority="296">
      <formula>AND(F11=1,C7=1)</formula>
    </cfRule>
    <cfRule type="expression" dxfId="1858" priority="410">
      <formula>AND(F10=1,D7=1)</formula>
    </cfRule>
    <cfRule type="expression" dxfId="1857" priority="504">
      <formula>AND($F$9=1,$E$7=1)</formula>
    </cfRule>
  </conditionalFormatting>
  <conditionalFormatting sqref="G7">
    <cfRule type="expression" dxfId="1856" priority="87">
      <formula>AND(G13=1,A7=1)</formula>
    </cfRule>
    <cfRule type="expression" dxfId="1855" priority="191">
      <formula>AND(G12=1,B7=1)</formula>
    </cfRule>
    <cfRule type="expression" dxfId="1854" priority="295">
      <formula>AND(G11=1,C7=1)</formula>
    </cfRule>
    <cfRule type="expression" dxfId="1853" priority="409">
      <formula>AND(G10=1,D7=1)</formula>
    </cfRule>
    <cfRule type="expression" dxfId="1852" priority="503">
      <formula>AND($G$9=1,$E$7=1)</formula>
    </cfRule>
  </conditionalFormatting>
  <conditionalFormatting sqref="H7">
    <cfRule type="expression" dxfId="1851" priority="86">
      <formula>AND(H13=1,A7=1)</formula>
    </cfRule>
    <cfRule type="expression" dxfId="1850" priority="190">
      <formula>AND(H12=1,B7=1)</formula>
    </cfRule>
    <cfRule type="expression" dxfId="1849" priority="294">
      <formula>AND(H11=1,C7=1)</formula>
    </cfRule>
    <cfRule type="expression" dxfId="1848" priority="408">
      <formula>AND(H10=1,D7=1)</formula>
    </cfRule>
    <cfRule type="expression" dxfId="1847" priority="502">
      <formula>AND($H$9=1,$E$7=1)</formula>
    </cfRule>
  </conditionalFormatting>
  <conditionalFormatting sqref="I7">
    <cfRule type="expression" dxfId="1846" priority="85">
      <formula>AND(I13=1,A7=1)</formula>
    </cfRule>
    <cfRule type="expression" dxfId="1845" priority="189">
      <formula>AND(I12=1,B7=1)</formula>
    </cfRule>
    <cfRule type="expression" dxfId="1844" priority="293">
      <formula>AND(I11=1,C7=1)</formula>
    </cfRule>
    <cfRule type="expression" dxfId="1843" priority="407">
      <formula>AND(I10=1,D7=1)</formula>
    </cfRule>
    <cfRule type="expression" dxfId="1842" priority="501">
      <formula>AND($I$9=1,$E$7=1)</formula>
    </cfRule>
  </conditionalFormatting>
  <conditionalFormatting sqref="J7">
    <cfRule type="expression" dxfId="1841" priority="84">
      <formula>AND(J13=1,A7=1)</formula>
    </cfRule>
    <cfRule type="expression" dxfId="1840" priority="188">
      <formula>AND(J12=1,B7=1)</formula>
    </cfRule>
    <cfRule type="expression" dxfId="1839" priority="292">
      <formula>AND(J11=1,C7=1)</formula>
    </cfRule>
    <cfRule type="expression" dxfId="1838" priority="406">
      <formula>AND(J10=1,D7=1)</formula>
    </cfRule>
    <cfRule type="expression" dxfId="1837" priority="500">
      <formula>AND($J$9=1,$E$7=1)</formula>
    </cfRule>
  </conditionalFormatting>
  <conditionalFormatting sqref="K7">
    <cfRule type="expression" dxfId="1836" priority="83">
      <formula>AND(K13=1,A7=1)</formula>
    </cfRule>
    <cfRule type="expression" dxfId="1835" priority="187">
      <formula>AND(K12=1,B7=1)</formula>
    </cfRule>
    <cfRule type="expression" dxfId="1834" priority="291">
      <formula>AND(K11=1,C7=1)</formula>
    </cfRule>
    <cfRule type="expression" dxfId="1833" priority="405">
      <formula>AND(K10=1,D7=1)</formula>
    </cfRule>
    <cfRule type="expression" dxfId="1832" priority="499">
      <formula>AND($K$9=1,$E$7=1)</formula>
    </cfRule>
  </conditionalFormatting>
  <conditionalFormatting sqref="L7">
    <cfRule type="expression" dxfId="1831" priority="82">
      <formula>AND(L13=1,A7=1)</formula>
    </cfRule>
    <cfRule type="expression" dxfId="1830" priority="186">
      <formula>AND(L12=1,B7=1)</formula>
    </cfRule>
    <cfRule type="expression" dxfId="1829" priority="290">
      <formula>AND(L11=1,C7=1)</formula>
    </cfRule>
    <cfRule type="expression" dxfId="1828" priority="404">
      <formula>AND(L10=1,D7=1)</formula>
    </cfRule>
    <cfRule type="expression" dxfId="1827" priority="498">
      <formula>AND($L$9=1,$E$7=1)</formula>
    </cfRule>
  </conditionalFormatting>
  <conditionalFormatting sqref="M7">
    <cfRule type="expression" dxfId="1826" priority="81">
      <formula>AND(M13=1,A7=1)</formula>
    </cfRule>
    <cfRule type="expression" dxfId="1825" priority="185">
      <formula>AND(M12=1,B7=1)</formula>
    </cfRule>
    <cfRule type="expression" dxfId="1824" priority="289">
      <formula>AND(M11=1,C7=1)</formula>
    </cfRule>
    <cfRule type="expression" dxfId="1823" priority="403">
      <formula>AND(M10=1,D7=1)</formula>
    </cfRule>
    <cfRule type="expression" dxfId="1822" priority="497">
      <formula>AND($M$9=1,$E$7=1)</formula>
    </cfRule>
  </conditionalFormatting>
  <conditionalFormatting sqref="N7">
    <cfRule type="expression" dxfId="1821" priority="80">
      <formula>AND(N13=1,A7=1)</formula>
    </cfRule>
    <cfRule type="expression" dxfId="1820" priority="184">
      <formula>AND(N12=1,B7=1)</formula>
    </cfRule>
    <cfRule type="expression" dxfId="1819" priority="288">
      <formula>AND(N11=1,C7=1)</formula>
    </cfRule>
    <cfRule type="expression" dxfId="1818" priority="402">
      <formula>AND(N10=1,D7=1)</formula>
    </cfRule>
    <cfRule type="expression" dxfId="1817" priority="496">
      <formula>AND($N$9=1,$E$7=1)</formula>
    </cfRule>
  </conditionalFormatting>
  <conditionalFormatting sqref="O7">
    <cfRule type="expression" dxfId="1816" priority="79">
      <formula>AND(O13=1,A7=1)</formula>
    </cfRule>
    <cfRule type="expression" dxfId="1815" priority="183">
      <formula>AND(O12=1,B7=1)</formula>
    </cfRule>
    <cfRule type="expression" dxfId="1814" priority="287">
      <formula>AND(O11=1,C7=1)</formula>
    </cfRule>
    <cfRule type="expression" dxfId="1813" priority="401">
      <formula>AND(O10=1,D7=1)</formula>
    </cfRule>
    <cfRule type="expression" dxfId="1812" priority="495">
      <formula>AND($O$9=1,$E$7=1)</formula>
    </cfRule>
  </conditionalFormatting>
  <conditionalFormatting sqref="P7">
    <cfRule type="expression" dxfId="1811" priority="78">
      <formula>AND(P13=1,A7=1)</formula>
    </cfRule>
    <cfRule type="expression" dxfId="1810" priority="182">
      <formula>AND(P12=1,B7=1)</formula>
    </cfRule>
    <cfRule type="expression" dxfId="1809" priority="286">
      <formula>AND(P11=1,C7=1)</formula>
    </cfRule>
    <cfRule type="expression" dxfId="1808" priority="400">
      <formula>AND(P10=1,D7=1)</formula>
    </cfRule>
    <cfRule type="expression" dxfId="1807" priority="494">
      <formula>AND($P$9=1,$E$7=1)</formula>
    </cfRule>
  </conditionalFormatting>
  <conditionalFormatting sqref="Q7">
    <cfRule type="expression" dxfId="1806" priority="77">
      <formula>AND(Q13=1,A7=1)</formula>
    </cfRule>
    <cfRule type="expression" dxfId="1805" priority="181">
      <formula>AND(Q12=1,B7=1)</formula>
    </cfRule>
    <cfRule type="expression" dxfId="1804" priority="285">
      <formula>AND(Q11=1,C7=1)</formula>
    </cfRule>
    <cfRule type="expression" dxfId="1803" priority="399">
      <formula>AND(Q10=1,D7=1)</formula>
    </cfRule>
    <cfRule type="expression" dxfId="1802" priority="493">
      <formula>AND($Q$9=1,$E$7=1)</formula>
    </cfRule>
  </conditionalFormatting>
  <conditionalFormatting sqref="R7">
    <cfRule type="expression" dxfId="1801" priority="76">
      <formula>AND(R13=1,A7=1)</formula>
    </cfRule>
    <cfRule type="expression" dxfId="1800" priority="180">
      <formula>AND(R12=1,B7=1)</formula>
    </cfRule>
    <cfRule type="expression" dxfId="1799" priority="284">
      <formula>AND(R11=1,C7=1)</formula>
    </cfRule>
    <cfRule type="expression" dxfId="1798" priority="398">
      <formula>AND(R10=1,D7=1)</formula>
    </cfRule>
    <cfRule type="expression" dxfId="1797" priority="492">
      <formula>AND($R$9=1,$E$7=1)</formula>
    </cfRule>
  </conditionalFormatting>
  <conditionalFormatting sqref="S7">
    <cfRule type="expression" dxfId="1796" priority="75">
      <formula>AND(S13=1,A7=1)</formula>
    </cfRule>
    <cfRule type="expression" dxfId="1795" priority="179">
      <formula>AND(S12=1,B7=1)</formula>
    </cfRule>
    <cfRule type="expression" dxfId="1794" priority="283">
      <formula>AND(S11=1,C7=1)</formula>
    </cfRule>
    <cfRule type="expression" dxfId="1793" priority="397">
      <formula>AND(S10=1,D7=1)</formula>
    </cfRule>
    <cfRule type="expression" dxfId="1792" priority="491">
      <formula>AND($S$9=1,$E$7=1)</formula>
    </cfRule>
  </conditionalFormatting>
  <conditionalFormatting sqref="T7">
    <cfRule type="expression" dxfId="1791" priority="74">
      <formula>AND(T13=1,A7=1)</formula>
    </cfRule>
    <cfRule type="expression" dxfId="1790" priority="178">
      <formula>AND(T12=1,B7=1)</formula>
    </cfRule>
    <cfRule type="expression" dxfId="1789" priority="282">
      <formula>AND(T11=1,C7=1)</formula>
    </cfRule>
    <cfRule type="expression" dxfId="1788" priority="396">
      <formula>AND(T10=1,D7=1)</formula>
    </cfRule>
    <cfRule type="expression" dxfId="1787" priority="490">
      <formula>AND($T$9=1,$E$7=1)</formula>
    </cfRule>
  </conditionalFormatting>
  <conditionalFormatting sqref="U7">
    <cfRule type="expression" dxfId="1786" priority="73">
      <formula>AND(U13=1,A7=1)</formula>
    </cfRule>
    <cfRule type="expression" dxfId="1785" priority="177">
      <formula>AND(U12=1,B7=1)</formula>
    </cfRule>
    <cfRule type="expression" dxfId="1784" priority="281">
      <formula>AND(U11=1,C7=1)</formula>
    </cfRule>
    <cfRule type="expression" dxfId="1783" priority="395">
      <formula>AND(U10=1,D7=1)</formula>
    </cfRule>
    <cfRule type="expression" dxfId="1782" priority="489">
      <formula>AND($U$9=1,$E$7=1)</formula>
    </cfRule>
  </conditionalFormatting>
  <conditionalFormatting sqref="F6">
    <cfRule type="expression" dxfId="1781" priority="72">
      <formula>AND(F13=1,A6=1)</formula>
    </cfRule>
    <cfRule type="expression" dxfId="1780" priority="176">
      <formula>AND(F12=1,B6=1)</formula>
    </cfRule>
    <cfRule type="expression" dxfId="1779" priority="280">
      <formula>AND(F11=1,C6=1)</formula>
    </cfRule>
    <cfRule type="expression" dxfId="1778" priority="394">
      <formula>AND(F10=1,D6=1)</formula>
    </cfRule>
    <cfRule type="expression" dxfId="1777" priority="488">
      <formula>AND($F$9=1,$E$6=1)</formula>
    </cfRule>
  </conditionalFormatting>
  <conditionalFormatting sqref="G6">
    <cfRule type="expression" dxfId="1776" priority="71">
      <formula>AND(G13=1,A6=1)</formula>
    </cfRule>
    <cfRule type="expression" dxfId="1775" priority="175">
      <formula>AND(G12=1,B6=1)</formula>
    </cfRule>
    <cfRule type="expression" dxfId="1774" priority="279">
      <formula>AND(G11=1,C6=1)</formula>
    </cfRule>
    <cfRule type="expression" dxfId="1773" priority="393">
      <formula>AND(G10=1,D6=1)</formula>
    </cfRule>
    <cfRule type="expression" dxfId="1772" priority="487">
      <formula>AND($G$9=1,$E$6=1)</formula>
    </cfRule>
  </conditionalFormatting>
  <conditionalFormatting sqref="H6">
    <cfRule type="expression" dxfId="1771" priority="70">
      <formula>AND(H13=1,A6=1)</formula>
    </cfRule>
    <cfRule type="expression" dxfId="1770" priority="174">
      <formula>AND(H12=1,B6=1)</formula>
    </cfRule>
    <cfRule type="expression" dxfId="1769" priority="278">
      <formula>AND(H11=1,C6=1)</formula>
    </cfRule>
    <cfRule type="expression" dxfId="1768" priority="392">
      <formula>AND(H10=1,D6=1)</formula>
    </cfRule>
    <cfRule type="expression" dxfId="1767" priority="486">
      <formula>AND($H$9=1,$E$6=1)</formula>
    </cfRule>
  </conditionalFormatting>
  <conditionalFormatting sqref="I6">
    <cfRule type="expression" dxfId="1766" priority="69">
      <formula>AND(I13=1,A6=1)</formula>
    </cfRule>
    <cfRule type="expression" dxfId="1765" priority="173">
      <formula>AND(I12=1,B6=1)</formula>
    </cfRule>
    <cfRule type="expression" dxfId="1764" priority="277">
      <formula>AND(I11=1,C6=1)</formula>
    </cfRule>
    <cfRule type="expression" dxfId="1763" priority="391">
      <formula>AND(I10=1,D6=1)</formula>
    </cfRule>
    <cfRule type="expression" dxfId="1762" priority="485">
      <formula>AND($I$9=1,$E$6=1)</formula>
    </cfRule>
  </conditionalFormatting>
  <conditionalFormatting sqref="J6">
    <cfRule type="expression" dxfId="1761" priority="68">
      <formula>AND(J13=1,A6=1)</formula>
    </cfRule>
    <cfRule type="expression" dxfId="1760" priority="172">
      <formula>AND(J12=1,B6=1)</formula>
    </cfRule>
    <cfRule type="expression" dxfId="1759" priority="276">
      <formula>AND(J11=1,C6=1)</formula>
    </cfRule>
    <cfRule type="expression" dxfId="1758" priority="390">
      <formula>AND(J10=1,D6=1)</formula>
    </cfRule>
    <cfRule type="expression" dxfId="1757" priority="484">
      <formula>AND($J$9=1,$E$6=1)</formula>
    </cfRule>
  </conditionalFormatting>
  <conditionalFormatting sqref="K6">
    <cfRule type="expression" dxfId="1756" priority="67">
      <formula>AND(K13=1,A6=1)</formula>
    </cfRule>
    <cfRule type="expression" dxfId="1755" priority="171">
      <formula>AND(K12=1,B6=1)</formula>
    </cfRule>
    <cfRule type="expression" dxfId="1754" priority="275">
      <formula>AND(K11=1,C6=1)</formula>
    </cfRule>
    <cfRule type="expression" dxfId="1753" priority="389">
      <formula>AND(K10=1,D6=1)</formula>
    </cfRule>
    <cfRule type="expression" dxfId="1752" priority="483">
      <formula>AND($K$9=1,$E$6=1)</formula>
    </cfRule>
  </conditionalFormatting>
  <conditionalFormatting sqref="L6">
    <cfRule type="expression" dxfId="1751" priority="66">
      <formula>AND(L13=1,A6=1)</formula>
    </cfRule>
    <cfRule type="expression" dxfId="1750" priority="170">
      <formula>AND(L12=1,B6=1)</formula>
    </cfRule>
    <cfRule type="expression" dxfId="1749" priority="274">
      <formula>AND(L11=1,C6=1)</formula>
    </cfRule>
    <cfRule type="expression" dxfId="1748" priority="388">
      <formula>AND(L10=1,D6=1)</formula>
    </cfRule>
    <cfRule type="expression" dxfId="1747" priority="482">
      <formula>AND($L$9=1,$E$6=1)</formula>
    </cfRule>
  </conditionalFormatting>
  <conditionalFormatting sqref="M6">
    <cfRule type="expression" dxfId="1746" priority="65">
      <formula>AND(M13=1,A6=1)</formula>
    </cfRule>
    <cfRule type="expression" dxfId="1745" priority="169">
      <formula>AND(M12=1,B6=1)</formula>
    </cfRule>
    <cfRule type="expression" dxfId="1744" priority="273">
      <formula>AND(M11=1,C6=1)</formula>
    </cfRule>
    <cfRule type="expression" dxfId="1743" priority="387">
      <formula>AND(M10=1,D6=1)</formula>
    </cfRule>
    <cfRule type="expression" dxfId="1742" priority="481">
      <formula>AND($M$9=1,$E$6=1)</formula>
    </cfRule>
  </conditionalFormatting>
  <conditionalFormatting sqref="N6">
    <cfRule type="expression" dxfId="1741" priority="64">
      <formula>AND(N13=1,A6=1)</formula>
    </cfRule>
    <cfRule type="expression" dxfId="1740" priority="168">
      <formula>AND(N12=1,B6=1)</formula>
    </cfRule>
    <cfRule type="expression" dxfId="1739" priority="272">
      <formula>AND(N11=1,C6=1)</formula>
    </cfRule>
    <cfRule type="expression" dxfId="1738" priority="386">
      <formula>AND(N10=1,D6=1)</formula>
    </cfRule>
    <cfRule type="expression" dxfId="1737" priority="480">
      <formula>AND($N$9=1,$E$6=1)</formula>
    </cfRule>
  </conditionalFormatting>
  <conditionalFormatting sqref="O6">
    <cfRule type="expression" dxfId="1736" priority="63">
      <formula>AND(O13=1,A6=1)</formula>
    </cfRule>
    <cfRule type="expression" dxfId="1735" priority="167">
      <formula>AND(O12=1,B6=1)</formula>
    </cfRule>
    <cfRule type="expression" dxfId="1734" priority="271">
      <formula>AND(O11=1,C6=1)</formula>
    </cfRule>
    <cfRule type="expression" dxfId="1733" priority="385">
      <formula>AND(O10=1,D6=1)</formula>
    </cfRule>
    <cfRule type="expression" dxfId="1732" priority="479">
      <formula>AND($O$9=1,$E$6=1)</formula>
    </cfRule>
  </conditionalFormatting>
  <conditionalFormatting sqref="P6">
    <cfRule type="expression" dxfId="1731" priority="62">
      <formula>AND(P13=1,A6=1)</formula>
    </cfRule>
    <cfRule type="expression" dxfId="1730" priority="166">
      <formula>AND(P12=1,B6=1)</formula>
    </cfRule>
    <cfRule type="expression" dxfId="1729" priority="270">
      <formula>AND(P11=1,C6=1)</formula>
    </cfRule>
    <cfRule type="expression" dxfId="1728" priority="384">
      <formula>AND(P10=1,D6=1)</formula>
    </cfRule>
    <cfRule type="expression" dxfId="1727" priority="478">
      <formula>AND($P$9=1,$E$6=1)</formula>
    </cfRule>
  </conditionalFormatting>
  <conditionalFormatting sqref="Q6">
    <cfRule type="expression" dxfId="1726" priority="61">
      <formula>AND(Q13=1,A6=1)</formula>
    </cfRule>
    <cfRule type="expression" dxfId="1725" priority="165">
      <formula>AND(Q12=1,B6=1)</formula>
    </cfRule>
    <cfRule type="expression" dxfId="1724" priority="269">
      <formula>AND(Q11=1,C6=1)</formula>
    </cfRule>
    <cfRule type="expression" dxfId="1723" priority="383">
      <formula>AND(Q10=1,D6=1)</formula>
    </cfRule>
    <cfRule type="expression" dxfId="1722" priority="477">
      <formula>AND($Q$9=1,$E$6=1)</formula>
    </cfRule>
  </conditionalFormatting>
  <conditionalFormatting sqref="R6">
    <cfRule type="expression" dxfId="1721" priority="60">
      <formula>AND(R13=1,A6=1)</formula>
    </cfRule>
    <cfRule type="expression" dxfId="1720" priority="164">
      <formula>AND(R12=1,B6=1)</formula>
    </cfRule>
    <cfRule type="expression" dxfId="1719" priority="268">
      <formula>AND(R11=1,C6=1)</formula>
    </cfRule>
    <cfRule type="expression" dxfId="1718" priority="382">
      <formula>AND(R10=1,D6=1)</formula>
    </cfRule>
    <cfRule type="expression" dxfId="1717" priority="476">
      <formula>AND($R$9=1,$E$6=1)</formula>
    </cfRule>
  </conditionalFormatting>
  <conditionalFormatting sqref="S6">
    <cfRule type="expression" dxfId="1716" priority="59">
      <formula>AND(S13=1,A6=1)</formula>
    </cfRule>
    <cfRule type="expression" dxfId="1715" priority="163">
      <formula>AND(S12=1,B6=1)</formula>
    </cfRule>
    <cfRule type="expression" dxfId="1714" priority="267">
      <formula>AND(S11=1,C6=1)</formula>
    </cfRule>
    <cfRule type="expression" dxfId="1713" priority="381">
      <formula>AND(S10=1,D6=1)</formula>
    </cfRule>
    <cfRule type="expression" dxfId="1712" priority="475">
      <formula>AND($S$9=1,$E$6=1)</formula>
    </cfRule>
  </conditionalFormatting>
  <conditionalFormatting sqref="T6">
    <cfRule type="expression" dxfId="1711" priority="58">
      <formula>AND(T13=1,A6=1)</formula>
    </cfRule>
    <cfRule type="expression" dxfId="1710" priority="162">
      <formula>AND(T12=1,B6=1)</formula>
    </cfRule>
    <cfRule type="expression" dxfId="1709" priority="266">
      <formula>AND(T11=1,C6=1)</formula>
    </cfRule>
    <cfRule type="expression" dxfId="1708" priority="380">
      <formula>AND(T10=1,D6=1)</formula>
    </cfRule>
    <cfRule type="expression" dxfId="1707" priority="474">
      <formula>AND($T$9=1,$E$6=1)</formula>
    </cfRule>
  </conditionalFormatting>
  <conditionalFormatting sqref="U6">
    <cfRule type="expression" dxfId="1706" priority="57">
      <formula>AND(U13=1,A6=1)</formula>
    </cfRule>
    <cfRule type="expression" dxfId="1705" priority="161">
      <formula>AND(U12=1,B6=1)</formula>
    </cfRule>
    <cfRule type="expression" dxfId="1704" priority="265">
      <formula>AND(U11=1,C6=1)</formula>
    </cfRule>
    <cfRule type="expression" dxfId="1703" priority="379">
      <formula>AND(U10=1,D6=1)</formula>
    </cfRule>
    <cfRule type="expression" dxfId="1702" priority="473">
      <formula>AND($U$9=1,$E$6=1)</formula>
    </cfRule>
  </conditionalFormatting>
  <conditionalFormatting sqref="F5">
    <cfRule type="expression" dxfId="1701" priority="56">
      <formula>AND(F13=1,A5=1)</formula>
    </cfRule>
    <cfRule type="expression" dxfId="1700" priority="160">
      <formula>AND(F12=1,B5=1)</formula>
    </cfRule>
    <cfRule type="expression" dxfId="1699" priority="264">
      <formula>AND(F11=1,C5=1)</formula>
    </cfRule>
    <cfRule type="expression" dxfId="1698" priority="378">
      <formula>AND(F10=1,D5=1)</formula>
    </cfRule>
    <cfRule type="expression" dxfId="1697" priority="472">
      <formula>AND($F$9=1,$E$5=1)</formula>
    </cfRule>
  </conditionalFormatting>
  <conditionalFormatting sqref="G5">
    <cfRule type="expression" dxfId="1696" priority="55">
      <formula>AND(G13=1,A5=1)</formula>
    </cfRule>
    <cfRule type="expression" dxfId="1695" priority="159">
      <formula>AND(G12=1,B5=1)</formula>
    </cfRule>
    <cfRule type="expression" dxfId="1694" priority="263">
      <formula>AND(G11=1,C5=1)</formula>
    </cfRule>
    <cfRule type="expression" dxfId="1693" priority="377">
      <formula>AND(G10=1,D5=1)</formula>
    </cfRule>
    <cfRule type="expression" dxfId="1692" priority="471">
      <formula>AND($G$9=1,$E$5=1)</formula>
    </cfRule>
  </conditionalFormatting>
  <conditionalFormatting sqref="H5">
    <cfRule type="expression" dxfId="1691" priority="54">
      <formula>AND(H13=1,A5=1)</formula>
    </cfRule>
    <cfRule type="expression" dxfId="1690" priority="158">
      <formula>AND(H12=1,B5=1)</formula>
    </cfRule>
    <cfRule type="expression" dxfId="1689" priority="262">
      <formula>AND(H11=1,C5=1)</formula>
    </cfRule>
    <cfRule type="expression" dxfId="1688" priority="376">
      <formula>AND(H10=1,D5=1)</formula>
    </cfRule>
    <cfRule type="expression" dxfId="1687" priority="470">
      <formula>AND($H$9=1,$E$5=1)</formula>
    </cfRule>
  </conditionalFormatting>
  <conditionalFormatting sqref="I5">
    <cfRule type="expression" dxfId="1686" priority="53">
      <formula>AND(I13=1,A5=1)</formula>
    </cfRule>
    <cfRule type="expression" dxfId="1685" priority="157">
      <formula>AND(I12=1,B5=1)</formula>
    </cfRule>
    <cfRule type="expression" dxfId="1684" priority="261">
      <formula>AND(I11=1,C5=1)</formula>
    </cfRule>
    <cfRule type="expression" dxfId="1683" priority="375">
      <formula>AND(I10=1,D5=1)</formula>
    </cfRule>
    <cfRule type="expression" dxfId="1682" priority="469">
      <formula>AND(I9=1,E5=1)</formula>
    </cfRule>
  </conditionalFormatting>
  <conditionalFormatting sqref="J5">
    <cfRule type="expression" dxfId="1681" priority="52">
      <formula>AND(J13=1,A5=1)</formula>
    </cfRule>
    <cfRule type="expression" dxfId="1680" priority="156">
      <formula>AND(J12=1,B5=1)</formula>
    </cfRule>
    <cfRule type="expression" dxfId="1679" priority="260">
      <formula>AND(J11=1,C5=1)</formula>
    </cfRule>
    <cfRule type="expression" dxfId="1678" priority="374">
      <formula>AND(J10=1,D5=1)</formula>
    </cfRule>
    <cfRule type="expression" dxfId="1677" priority="468">
      <formula>AND(J9=1,E5=1)</formula>
    </cfRule>
  </conditionalFormatting>
  <conditionalFormatting sqref="K5">
    <cfRule type="expression" dxfId="1676" priority="51">
      <formula>AND(K13=1,A5=1)</formula>
    </cfRule>
    <cfRule type="expression" dxfId="1675" priority="155">
      <formula>AND(K12=1,B5=1)</formula>
    </cfRule>
    <cfRule type="expression" dxfId="1674" priority="259">
      <formula>AND(K11=1,C5=1)</formula>
    </cfRule>
    <cfRule type="expression" dxfId="1673" priority="373">
      <formula>AND(K10=1,D5=1)</formula>
    </cfRule>
    <cfRule type="expression" dxfId="1672" priority="467">
      <formula>AND(K9=1,E5=1)</formula>
    </cfRule>
  </conditionalFormatting>
  <conditionalFormatting sqref="L5">
    <cfRule type="expression" dxfId="1671" priority="50">
      <formula>AND(L13=1,A5=1)</formula>
    </cfRule>
    <cfRule type="expression" dxfId="1670" priority="154">
      <formula>AND(L12=1,B5=1)</formula>
    </cfRule>
    <cfRule type="expression" dxfId="1669" priority="258">
      <formula>AND(L11=1,C5=1)</formula>
    </cfRule>
    <cfRule type="expression" dxfId="1668" priority="372">
      <formula>AND(L10=1,D5=1)</formula>
    </cfRule>
    <cfRule type="expression" dxfId="1667" priority="466">
      <formula>AND(L9=1,E5=1)</formula>
    </cfRule>
  </conditionalFormatting>
  <conditionalFormatting sqref="M5">
    <cfRule type="expression" dxfId="1666" priority="49">
      <formula>AND(M13=1,A5=1)</formula>
    </cfRule>
    <cfRule type="expression" dxfId="1665" priority="153">
      <formula>AND(M12=1,B5=1)</formula>
    </cfRule>
    <cfRule type="expression" dxfId="1664" priority="257">
      <formula>AND(M11=1,C5=1)</formula>
    </cfRule>
    <cfRule type="expression" dxfId="1663" priority="371">
      <formula>AND(M10=1,D5=1)</formula>
    </cfRule>
    <cfRule type="expression" dxfId="1662" priority="465">
      <formula>AND(M9=1,E5=1)</formula>
    </cfRule>
  </conditionalFormatting>
  <conditionalFormatting sqref="N5">
    <cfRule type="expression" dxfId="1661" priority="48">
      <formula>AND(N13=1,A5=1)</formula>
    </cfRule>
    <cfRule type="expression" dxfId="1660" priority="152">
      <formula>AND(N12=1,B5=1)</formula>
    </cfRule>
    <cfRule type="expression" dxfId="1659" priority="256">
      <formula>AND(N11=1,C5=1)</formula>
    </cfRule>
    <cfRule type="expression" dxfId="1658" priority="370">
      <formula>AND(N10=1,D5=1)</formula>
    </cfRule>
    <cfRule type="expression" dxfId="1657" priority="464">
      <formula>AND(N9=1,E5=1)</formula>
    </cfRule>
  </conditionalFormatting>
  <conditionalFormatting sqref="O5">
    <cfRule type="expression" dxfId="1656" priority="47">
      <formula>AND(O13=1,A5=1)</formula>
    </cfRule>
    <cfRule type="expression" dxfId="1655" priority="151">
      <formula>AND(O12=1,B5=1)</formula>
    </cfRule>
    <cfRule type="expression" dxfId="1654" priority="255">
      <formula>AND(O11=1,C5=1)</formula>
    </cfRule>
    <cfRule type="expression" dxfId="1653" priority="369">
      <formula>AND(O10=1,D5=1)</formula>
    </cfRule>
    <cfRule type="expression" dxfId="1652" priority="463">
      <formula>AND(O9=1,E5=1)</formula>
    </cfRule>
  </conditionalFormatting>
  <conditionalFormatting sqref="P5">
    <cfRule type="expression" dxfId="1651" priority="46">
      <formula>AND(P13=1,A5=1)</formula>
    </cfRule>
    <cfRule type="expression" dxfId="1650" priority="150">
      <formula>AND(P12=1,B5=1)</formula>
    </cfRule>
    <cfRule type="expression" dxfId="1649" priority="254">
      <formula>AND(P11=1,C5=1)</formula>
    </cfRule>
    <cfRule type="expression" dxfId="1648" priority="368">
      <formula>AND(P10=1,D5=1)</formula>
    </cfRule>
    <cfRule type="expression" dxfId="1647" priority="462">
      <formula>AND(P9=1,E5=1)</formula>
    </cfRule>
  </conditionalFormatting>
  <conditionalFormatting sqref="Q5">
    <cfRule type="expression" dxfId="1646" priority="45">
      <formula>AND(Q13=1,A5=1)</formula>
    </cfRule>
    <cfRule type="expression" dxfId="1645" priority="149">
      <formula>AND(Q12=1,B5=1)</formula>
    </cfRule>
    <cfRule type="expression" dxfId="1644" priority="253">
      <formula>AND(Q11=1,C5=1)</formula>
    </cfRule>
    <cfRule type="expression" dxfId="1643" priority="367">
      <formula>AND(Q10=1,D5=1)</formula>
    </cfRule>
    <cfRule type="expression" dxfId="1642" priority="461">
      <formula>AND(Q9=1,E5=1)</formula>
    </cfRule>
  </conditionalFormatting>
  <conditionalFormatting sqref="R5">
    <cfRule type="expression" dxfId="1641" priority="44">
      <formula>AND(R13=1,A5=1)</formula>
    </cfRule>
    <cfRule type="expression" dxfId="1640" priority="148">
      <formula>AND(R12=1,B5=1)</formula>
    </cfRule>
    <cfRule type="expression" dxfId="1639" priority="252">
      <formula>AND(R11=1,C5=1)</formula>
    </cfRule>
    <cfRule type="expression" dxfId="1638" priority="366">
      <formula>AND(R10=1,D5=1)</formula>
    </cfRule>
    <cfRule type="expression" dxfId="1637" priority="460">
      <formula>AND(R9=1,E5=1)</formula>
    </cfRule>
  </conditionalFormatting>
  <conditionalFormatting sqref="S5">
    <cfRule type="expression" dxfId="1636" priority="43">
      <formula>AND(S13=1,A5=1)</formula>
    </cfRule>
    <cfRule type="expression" dxfId="1635" priority="147">
      <formula>AND(S12=1,B5=1)</formula>
    </cfRule>
    <cfRule type="expression" dxfId="1634" priority="251">
      <formula>AND(S11=1,C5=1)</formula>
    </cfRule>
    <cfRule type="expression" dxfId="1633" priority="365">
      <formula>AND(S10=1,D5=1)</formula>
    </cfRule>
    <cfRule type="expression" dxfId="1632" priority="459">
      <formula>AND(S9=1,E5=1)</formula>
    </cfRule>
  </conditionalFormatting>
  <conditionalFormatting sqref="T5">
    <cfRule type="expression" dxfId="1631" priority="42">
      <formula>AND(T13=1,A5=1)</formula>
    </cfRule>
    <cfRule type="expression" dxfId="1630" priority="146">
      <formula>AND(T12=1,B5=1)</formula>
    </cfRule>
    <cfRule type="expression" dxfId="1629" priority="250">
      <formula>AND(T11=1,C5=1)</formula>
    </cfRule>
    <cfRule type="expression" dxfId="1628" priority="364">
      <formula>AND(T10=1,D5=1)</formula>
    </cfRule>
    <cfRule type="expression" dxfId="1627" priority="458">
      <formula>AND(T9=1,E5=1)</formula>
    </cfRule>
  </conditionalFormatting>
  <conditionalFormatting sqref="U5">
    <cfRule type="expression" dxfId="1626" priority="41">
      <formula>AND(U13=1,A5=1)</formula>
    </cfRule>
    <cfRule type="expression" dxfId="1625" priority="145">
      <formula>AND(U12=1,B5=1)</formula>
    </cfRule>
    <cfRule type="expression" dxfId="1624" priority="249">
      <formula>AND(U11=1,C5=1)</formula>
    </cfRule>
    <cfRule type="expression" dxfId="1623" priority="363">
      <formula>AND(U10=1,D5=1)</formula>
    </cfRule>
    <cfRule type="expression" dxfId="1622" priority="457">
      <formula>AND(U9=1,E5=1)</formula>
    </cfRule>
  </conditionalFormatting>
  <conditionalFormatting sqref="F4">
    <cfRule type="expression" dxfId="1621" priority="40">
      <formula>AND(F13=1,A4=1)</formula>
    </cfRule>
    <cfRule type="expression" dxfId="1620" priority="144">
      <formula>AND(F12=1,B4=1)</formula>
    </cfRule>
    <cfRule type="expression" dxfId="1619" priority="248">
      <formula>AND(F11=1,C4=1)</formula>
    </cfRule>
    <cfRule type="expression" dxfId="1618" priority="362">
      <formula>AND(F10=1,D4=1)</formula>
    </cfRule>
    <cfRule type="expression" dxfId="1617" priority="456">
      <formula>AND(F9=1,E4=1)</formula>
    </cfRule>
  </conditionalFormatting>
  <conditionalFormatting sqref="R4">
    <cfRule type="expression" dxfId="1616" priority="28">
      <formula>AND(R13=1,A4=1)</formula>
    </cfRule>
    <cfRule type="expression" dxfId="1615" priority="132">
      <formula>AND(R12=1,B4=1)</formula>
    </cfRule>
    <cfRule type="expression" dxfId="1614" priority="236">
      <formula>AND(R11=1,C4=1)</formula>
    </cfRule>
    <cfRule type="expression" dxfId="1613" priority="340">
      <formula>AND(R10=1,D4=1)</formula>
    </cfRule>
    <cfRule type="expression" dxfId="1612" priority="454">
      <formula>AND(R9=1,E4=1)</formula>
    </cfRule>
  </conditionalFormatting>
  <conditionalFormatting sqref="S4">
    <cfRule type="expression" dxfId="1611" priority="27">
      <formula>AND(S13=1,A4=1)</formula>
    </cfRule>
    <cfRule type="expression" dxfId="1610" priority="131">
      <formula>AND(S12=1,B4=1)</formula>
    </cfRule>
    <cfRule type="expression" dxfId="1609" priority="235">
      <formula>AND(S11=1,C4=1)</formula>
    </cfRule>
    <cfRule type="expression" dxfId="1608" priority="339">
      <formula>AND(S10=1,D4=1)</formula>
    </cfRule>
    <cfRule type="expression" dxfId="1607" priority="453">
      <formula>AND(S9=1,E4=1)</formula>
    </cfRule>
  </conditionalFormatting>
  <conditionalFormatting sqref="T4">
    <cfRule type="expression" dxfId="1606" priority="26">
      <formula>AND(T13=1,A4=1)</formula>
    </cfRule>
    <cfRule type="expression" dxfId="1605" priority="130">
      <formula>AND(T12=1,B4=1)</formula>
    </cfRule>
    <cfRule type="expression" dxfId="1604" priority="234">
      <formula>AND(T11=1,C4=1)</formula>
    </cfRule>
    <cfRule type="expression" dxfId="1603" priority="338">
      <formula>AND(T10=1,D4=1)</formula>
    </cfRule>
    <cfRule type="expression" dxfId="1602" priority="452">
      <formula>AND(T9=1,E4=1)</formula>
    </cfRule>
  </conditionalFormatting>
  <conditionalFormatting sqref="U4">
    <cfRule type="expression" dxfId="1601" priority="25">
      <formula>AND(U13=1,A4=1)</formula>
    </cfRule>
    <cfRule type="expression" dxfId="1600" priority="129">
      <formula>AND(U12=1,B4=1)</formula>
    </cfRule>
    <cfRule type="expression" dxfId="1599" priority="233">
      <formula>AND(U11=1,C4=1)</formula>
    </cfRule>
    <cfRule type="expression" dxfId="1598" priority="337">
      <formula>AND(U10=1,D4=1)</formula>
    </cfRule>
    <cfRule type="expression" dxfId="1597" priority="451">
      <formula>AND(U9=1,E4=1)</formula>
    </cfRule>
  </conditionalFormatting>
  <conditionalFormatting sqref="F3">
    <cfRule type="expression" dxfId="1596" priority="24">
      <formula>AND(F13=1,A3=1)</formula>
    </cfRule>
    <cfRule type="expression" dxfId="1595" priority="128">
      <formula>AND(F12=1,B3=1)</formula>
    </cfRule>
    <cfRule type="expression" dxfId="1594" priority="232">
      <formula>AND(F11=1,C3=1)</formula>
    </cfRule>
    <cfRule type="expression" dxfId="1593" priority="336">
      <formula>AND(F10=1,D3=1)</formula>
    </cfRule>
    <cfRule type="expression" dxfId="1592" priority="450">
      <formula>AND(F9=1,E3=1)</formula>
    </cfRule>
  </conditionalFormatting>
  <conditionalFormatting sqref="G3">
    <cfRule type="expression" dxfId="1591" priority="23">
      <formula>AND(G13=1,A3=1)</formula>
    </cfRule>
    <cfRule type="expression" dxfId="1590" priority="127">
      <formula>AND(G12=1,B3=1)</formula>
    </cfRule>
    <cfRule type="expression" dxfId="1589" priority="231">
      <formula>AND(G11=1,C3=1)</formula>
    </cfRule>
    <cfRule type="expression" dxfId="1588" priority="335">
      <formula>AND(G10=1,D3=1)</formula>
    </cfRule>
    <cfRule type="expression" dxfId="1587" priority="449">
      <formula>AND(G9=1,E3=1)</formula>
    </cfRule>
  </conditionalFormatting>
  <conditionalFormatting sqref="H3">
    <cfRule type="expression" dxfId="1586" priority="22">
      <formula>AND(H13=1,A3=1)</formula>
    </cfRule>
    <cfRule type="expression" dxfId="1585" priority="126">
      <formula>AND(H12=1,B3=1)</formula>
    </cfRule>
    <cfRule type="expression" dxfId="1584" priority="230">
      <formula>AND(H11=1,C3=1)</formula>
    </cfRule>
    <cfRule type="expression" dxfId="1583" priority="334">
      <formula>AND(H10=1,D3=1)</formula>
    </cfRule>
    <cfRule type="expression" dxfId="1582" priority="448">
      <formula>AND(H9=1,E3=1)</formula>
    </cfRule>
  </conditionalFormatting>
  <conditionalFormatting sqref="I3">
    <cfRule type="expression" dxfId="1581" priority="21">
      <formula>AND(I13=1,A3=1)</formula>
    </cfRule>
    <cfRule type="expression" dxfId="1580" priority="125">
      <formula>AND(I12=1,B3=1)</formula>
    </cfRule>
    <cfRule type="expression" dxfId="1579" priority="229">
      <formula>AND(I11=1,C3=1)</formula>
    </cfRule>
    <cfRule type="expression" dxfId="1578" priority="333">
      <formula>AND(I10=1,D3=1)</formula>
    </cfRule>
    <cfRule type="expression" dxfId="1577" priority="447">
      <formula>AND(I9=1,E3=1)</formula>
    </cfRule>
  </conditionalFormatting>
  <conditionalFormatting sqref="J3">
    <cfRule type="expression" dxfId="1576" priority="20">
      <formula>AND(J13=1,A3=1)</formula>
    </cfRule>
    <cfRule type="expression" dxfId="1575" priority="124">
      <formula>AND(J12=1,B3=1)</formula>
    </cfRule>
    <cfRule type="expression" dxfId="1574" priority="228">
      <formula>AND(J11=1,C3=1)</formula>
    </cfRule>
    <cfRule type="expression" dxfId="1573" priority="332">
      <formula>AND(J10=1,D3=1)</formula>
    </cfRule>
    <cfRule type="expression" dxfId="1572" priority="446">
      <formula>AND(J9=1,E3=1)</formula>
    </cfRule>
  </conditionalFormatting>
  <conditionalFormatting sqref="K3">
    <cfRule type="expression" dxfId="1571" priority="19">
      <formula>AND(K13=1,A3=1)</formula>
    </cfRule>
    <cfRule type="expression" dxfId="1570" priority="123">
      <formula>AND(K12=1,B3=1)</formula>
    </cfRule>
    <cfRule type="expression" dxfId="1569" priority="227">
      <formula>AND(K11=1,C3=1)</formula>
    </cfRule>
    <cfRule type="expression" dxfId="1568" priority="331">
      <formula>AND(K10=1,D3=1)</formula>
    </cfRule>
    <cfRule type="expression" dxfId="1567" priority="445">
      <formula>AND(K9=1,E3=1)</formula>
    </cfRule>
  </conditionalFormatting>
  <conditionalFormatting sqref="L3">
    <cfRule type="expression" dxfId="1566" priority="18">
      <formula>AND(L13=1,A3=1)</formula>
    </cfRule>
    <cfRule type="expression" dxfId="1565" priority="122">
      <formula>AND(L12=1,B3=1)</formula>
    </cfRule>
    <cfRule type="expression" dxfId="1564" priority="226">
      <formula>AND(L11=1,C3=1)</formula>
    </cfRule>
    <cfRule type="expression" dxfId="1563" priority="330">
      <formula>AND(L10=1,D3=1)</formula>
    </cfRule>
    <cfRule type="expression" dxfId="1562" priority="444">
      <formula>AND(L9=1,E3=1)</formula>
    </cfRule>
  </conditionalFormatting>
  <conditionalFormatting sqref="M3">
    <cfRule type="expression" dxfId="1561" priority="17">
      <formula>AND(M13=1,A3=1)</formula>
    </cfRule>
    <cfRule type="expression" dxfId="1560" priority="121">
      <formula>AND(M12=1,B3=1)</formula>
    </cfRule>
    <cfRule type="expression" dxfId="1559" priority="225">
      <formula>AND(M11=1,C3=1)</formula>
    </cfRule>
    <cfRule type="expression" dxfId="1558" priority="329">
      <formula>AND(M10=1,D3=1)</formula>
    </cfRule>
    <cfRule type="expression" dxfId="1557" priority="443">
      <formula>AND(M9=1,E3=1)</formula>
    </cfRule>
  </conditionalFormatting>
  <conditionalFormatting sqref="N3">
    <cfRule type="expression" dxfId="1556" priority="16">
      <formula>AND(N13=1,A3=1)</formula>
    </cfRule>
    <cfRule type="expression" dxfId="1555" priority="120">
      <formula>AND(N12=1,B3=1)</formula>
    </cfRule>
    <cfRule type="expression" dxfId="1554" priority="224">
      <formula>AND(N11=1,C3=1)</formula>
    </cfRule>
    <cfRule type="expression" dxfId="1553" priority="328">
      <formula>AND(N10=1,D3=1)</formula>
    </cfRule>
    <cfRule type="expression" dxfId="1552" priority="442">
      <formula>AND(N9=1,E3=1)</formula>
    </cfRule>
  </conditionalFormatting>
  <conditionalFormatting sqref="O3">
    <cfRule type="expression" dxfId="1551" priority="15">
      <formula>AND(O13=1,A3=1)</formula>
    </cfRule>
    <cfRule type="expression" dxfId="1550" priority="119">
      <formula>AND(O12=1,B3=1)</formula>
    </cfRule>
    <cfRule type="expression" dxfId="1549" priority="223">
      <formula>AND(O11=1,C3=1)</formula>
    </cfRule>
    <cfRule type="expression" dxfId="1548" priority="327">
      <formula>AND(O10=1,D3=1)</formula>
    </cfRule>
    <cfRule type="expression" dxfId="1547" priority="441">
      <formula>AND(O9=1,E3=1)</formula>
    </cfRule>
  </conditionalFormatting>
  <conditionalFormatting sqref="P3">
    <cfRule type="expression" dxfId="1546" priority="14">
      <formula>AND(P13=1,A3=1)</formula>
    </cfRule>
    <cfRule type="expression" dxfId="1545" priority="118">
      <formula>AND(P12=1,B3=1)</formula>
    </cfRule>
    <cfRule type="expression" dxfId="1544" priority="222">
      <formula>AND(P11=1,C3=1)</formula>
    </cfRule>
    <cfRule type="expression" dxfId="1543" priority="326">
      <formula>AND(P10=1,D3=1)</formula>
    </cfRule>
    <cfRule type="expression" dxfId="1542" priority="440">
      <formula>AND(P9=1,E3=1)</formula>
    </cfRule>
  </conditionalFormatting>
  <conditionalFormatting sqref="Q3">
    <cfRule type="expression" dxfId="1541" priority="13">
      <formula>AND(Q13=1,A3=1)</formula>
    </cfRule>
    <cfRule type="expression" dxfId="1540" priority="117">
      <formula>AND(Q12=1,B3=1)</formula>
    </cfRule>
    <cfRule type="expression" dxfId="1539" priority="221">
      <formula>AND(Q11=1,C3=1)</formula>
    </cfRule>
    <cfRule type="expression" dxfId="1538" priority="325">
      <formula>AND(Q10=1,D3=1)</formula>
    </cfRule>
    <cfRule type="expression" dxfId="1537" priority="439">
      <formula>AND(Q9=1,E3=1)</formula>
    </cfRule>
  </conditionalFormatting>
  <conditionalFormatting sqref="R3">
    <cfRule type="expression" dxfId="1536" priority="12">
      <formula>AND(R13=1,A3=1)</formula>
    </cfRule>
    <cfRule type="expression" dxfId="1535" priority="116">
      <formula>AND(R12=1,B3=1)</formula>
    </cfRule>
    <cfRule type="expression" dxfId="1534" priority="220">
      <formula>AND(R11=1,C3=1)</formula>
    </cfRule>
    <cfRule type="expression" dxfId="1533" priority="324">
      <formula>AND(R10=1,D3=1)</formula>
    </cfRule>
    <cfRule type="expression" dxfId="1532" priority="438">
      <formula>AND(R9=1,E3=1)</formula>
    </cfRule>
  </conditionalFormatting>
  <conditionalFormatting sqref="S3">
    <cfRule type="expression" dxfId="1531" priority="11">
      <formula>AND(S13=1,A3=1)</formula>
    </cfRule>
    <cfRule type="expression" dxfId="1530" priority="115">
      <formula>AND(S12=1,B3=1)</formula>
    </cfRule>
    <cfRule type="expression" dxfId="1529" priority="219">
      <formula>AND(S11=1,C3=1)</formula>
    </cfRule>
    <cfRule type="expression" dxfId="1528" priority="323">
      <formula>AND(S10=1,D3=1)</formula>
    </cfRule>
    <cfRule type="expression" dxfId="1527" priority="437">
      <formula>AND(S9=1,E3=1)</formula>
    </cfRule>
  </conditionalFormatting>
  <conditionalFormatting sqref="T3">
    <cfRule type="expression" dxfId="1526" priority="10">
      <formula>AND(T13=1,A3=1)</formula>
    </cfRule>
    <cfRule type="expression" dxfId="1525" priority="114">
      <formula>AND(T12=1,B3=1)</formula>
    </cfRule>
    <cfRule type="expression" dxfId="1524" priority="218">
      <formula>AND(T11=1,C3=1)</formula>
    </cfRule>
    <cfRule type="expression" dxfId="1523" priority="322">
      <formula>AND(T10=1,D3=1)</formula>
    </cfRule>
    <cfRule type="expression" dxfId="1522" priority="436">
      <formula>AND(T9=1,E3=1)</formula>
    </cfRule>
  </conditionalFormatting>
  <conditionalFormatting sqref="U3">
    <cfRule type="expression" dxfId="1521" priority="9">
      <formula>AND(U13=1,A3=1)</formula>
    </cfRule>
    <cfRule type="expression" dxfId="1520" priority="113">
      <formula>AND(U12=1,B3=1)</formula>
    </cfRule>
    <cfRule type="expression" dxfId="1519" priority="217">
      <formula>AND(U11=1,C3=1)</formula>
    </cfRule>
    <cfRule type="expression" dxfId="1518" priority="321">
      <formula>AND(U10=1,D3=1)</formula>
    </cfRule>
    <cfRule type="expression" dxfId="1517" priority="435">
      <formula>AND(U9=1,E3=1)</formula>
    </cfRule>
  </conditionalFormatting>
  <conditionalFormatting sqref="N2">
    <cfRule type="expression" dxfId="1516" priority="8">
      <formula>AND(N13=1,A2=1)</formula>
    </cfRule>
    <cfRule type="expression" dxfId="1515" priority="112">
      <formula>AND(N12=1,B2=1)</formula>
    </cfRule>
    <cfRule type="expression" dxfId="1514" priority="216">
      <formula>AND(N11=1,C2=1)</formula>
    </cfRule>
    <cfRule type="expression" dxfId="1513" priority="320">
      <formula>AND(N10=1,D2=1)</formula>
    </cfRule>
    <cfRule type="expression" dxfId="1512" priority="434">
      <formula>AND(N9=1,E2=1)</formula>
    </cfRule>
  </conditionalFormatting>
  <conditionalFormatting sqref="O2">
    <cfRule type="expression" dxfId="1511" priority="7">
      <formula>AND(O13=1,A2=1)</formula>
    </cfRule>
    <cfRule type="expression" dxfId="1510" priority="111">
      <formula>AND(O12=1,B2=1)</formula>
    </cfRule>
    <cfRule type="expression" dxfId="1509" priority="215">
      <formula>AND(O11=1,C2=1)</formula>
    </cfRule>
    <cfRule type="expression" dxfId="1508" priority="319">
      <formula>AND(O10=1,D2=1)</formula>
    </cfRule>
    <cfRule type="expression" dxfId="1507" priority="433">
      <formula>AND(O9=1,E2=1)</formula>
    </cfRule>
  </conditionalFormatting>
  <conditionalFormatting sqref="P2">
    <cfRule type="expression" dxfId="1506" priority="6">
      <formula>AND(P13=1,A2=1)</formula>
    </cfRule>
    <cfRule type="expression" dxfId="1505" priority="110">
      <formula>AND(P12=1,B2=1)</formula>
    </cfRule>
    <cfRule type="expression" dxfId="1504" priority="214">
      <formula>AND(P11=1,C2=1)</formula>
    </cfRule>
    <cfRule type="expression" dxfId="1503" priority="318">
      <formula>AND(P10=1,D2=1)</formula>
    </cfRule>
    <cfRule type="expression" dxfId="1502" priority="432">
      <formula>AND(P9=1,E2=1)</formula>
    </cfRule>
  </conditionalFormatting>
  <conditionalFormatting sqref="Q2">
    <cfRule type="expression" dxfId="1501" priority="5">
      <formula>AND(Q13=1,A2=1)</formula>
    </cfRule>
    <cfRule type="expression" dxfId="1500" priority="109">
      <formula>AND(Q12=1,B2=1)</formula>
    </cfRule>
    <cfRule type="expression" dxfId="1499" priority="213">
      <formula>AND(Q11=1,C2=1)</formula>
    </cfRule>
    <cfRule type="expression" dxfId="1498" priority="317">
      <formula>AND(Q10=1,D2=1)</formula>
    </cfRule>
    <cfRule type="expression" dxfId="1497" priority="431">
      <formula>AND(Q9=1,E2=1)</formula>
    </cfRule>
  </conditionalFormatting>
  <conditionalFormatting sqref="R2">
    <cfRule type="expression" dxfId="1496" priority="4">
      <formula>AND(R13=1,A2=1)</formula>
    </cfRule>
    <cfRule type="expression" dxfId="1495" priority="108">
      <formula>AND(R12=1,B2=1)</formula>
    </cfRule>
    <cfRule type="expression" dxfId="1494" priority="212">
      <formula>AND(R11=1,C2=1)</formula>
    </cfRule>
    <cfRule type="expression" dxfId="1493" priority="316">
      <formula>AND(R10=1,D2=1)</formula>
    </cfRule>
    <cfRule type="expression" dxfId="1492" priority="430">
      <formula>AND(R9=1,E2=1)</formula>
    </cfRule>
  </conditionalFormatting>
  <conditionalFormatting sqref="S2">
    <cfRule type="expression" dxfId="1491" priority="3">
      <formula>AND(S13=1,A2=1)</formula>
    </cfRule>
    <cfRule type="expression" dxfId="1490" priority="107">
      <formula>AND(S12=1,B2=1)</formula>
    </cfRule>
    <cfRule type="expression" dxfId="1489" priority="211">
      <formula>AND(S11=1,C2=1)</formula>
    </cfRule>
    <cfRule type="expression" dxfId="1488" priority="315">
      <formula>AND(S10=1,D2=1)</formula>
    </cfRule>
    <cfRule type="expression" dxfId="1487" priority="429">
      <formula>AND(S9=1,E2=1)</formula>
    </cfRule>
  </conditionalFormatting>
  <conditionalFormatting sqref="T2">
    <cfRule type="expression" dxfId="1486" priority="2">
      <formula>AND(T13=1,A2=1)</formula>
    </cfRule>
    <cfRule type="expression" dxfId="1485" priority="106">
      <formula>AND(T12=1,B2=1)</formula>
    </cfRule>
    <cfRule type="expression" dxfId="1484" priority="210">
      <formula>AND(T11=1,C2=1)</formula>
    </cfRule>
    <cfRule type="expression" dxfId="1483" priority="314">
      <formula>AND(T10=1,D2=1)</formula>
    </cfRule>
    <cfRule type="expression" dxfId="1482" priority="428">
      <formula>AND(T9=1,E2=1)</formula>
    </cfRule>
  </conditionalFormatting>
  <conditionalFormatting sqref="U2">
    <cfRule type="expression" dxfId="1481" priority="1">
      <formula>AND(U13=1,A2=1)</formula>
    </cfRule>
    <cfRule type="expression" dxfId="1480" priority="105">
      <formula>AND(U12=1,B2=1)</formula>
    </cfRule>
    <cfRule type="expression" dxfId="1479" priority="209">
      <formula>AND(U11=1,C2=1)</formula>
    </cfRule>
    <cfRule type="expression" dxfId="1478" priority="313">
      <formula>AND(U10=1,D2=1)</formula>
    </cfRule>
    <cfRule type="expression" dxfId="1477" priority="427">
      <formula>AND(U9=1,E2=1)</formula>
    </cfRule>
  </conditionalFormatting>
  <conditionalFormatting sqref="H4">
    <cfRule type="expression" dxfId="1476" priority="38">
      <formula>AND(H13=1,A4=1)</formula>
    </cfRule>
    <cfRule type="expression" dxfId="1475" priority="142">
      <formula>AND(H12=1,B4=1)</formula>
    </cfRule>
    <cfRule type="expression" dxfId="1474" priority="246">
      <formula>AND(H11=1,C4=1)</formula>
    </cfRule>
    <cfRule type="expression" dxfId="1473" priority="361">
      <formula>AND(H10=1,D4=1)</formula>
    </cfRule>
    <cfRule type="expression" dxfId="1472" priority="455">
      <formula>AND(H9=1,E4=1)</formula>
    </cfRule>
  </conditionalFormatting>
  <conditionalFormatting sqref="G4">
    <cfRule type="expression" dxfId="1471" priority="39">
      <formula>AND(G13=1,A4=1)</formula>
    </cfRule>
    <cfRule type="expression" dxfId="1470" priority="143">
      <formula>AND(G12=1,B4=1)</formula>
    </cfRule>
    <cfRule type="expression" dxfId="1469" priority="247">
      <formula>AND(G11=1,C4=1)</formula>
    </cfRule>
    <cfRule type="expression" dxfId="1468" priority="359">
      <formula>AND(G10=1,D4=1)</formula>
    </cfRule>
    <cfRule type="expression" dxfId="1467" priority="360">
      <formula>AND(G9=1,E4=1)</formula>
    </cfRule>
  </conditionalFormatting>
  <conditionalFormatting sqref="I4">
    <cfRule type="expression" dxfId="1466" priority="37">
      <formula>AND(I13=1,A4=1)</formula>
    </cfRule>
    <cfRule type="expression" dxfId="1465" priority="141">
      <formula>AND(I12=1,B4=1)</formula>
    </cfRule>
    <cfRule type="expression" dxfId="1464" priority="245">
      <formula>AND(I11=1,C4=1)</formula>
    </cfRule>
    <cfRule type="expression" dxfId="1463" priority="357">
      <formula>AND(I10=1,D4=1)</formula>
    </cfRule>
    <cfRule type="expression" dxfId="1462" priority="358">
      <formula>AND(I9=1,E4=1)</formula>
    </cfRule>
  </conditionalFormatting>
  <conditionalFormatting sqref="J4">
    <cfRule type="expression" dxfId="1461" priority="36">
      <formula>AND(J13=1,A4=1)</formula>
    </cfRule>
    <cfRule type="expression" dxfId="1460" priority="140">
      <formula>AND(J12=1,B4=1)</formula>
    </cfRule>
    <cfRule type="expression" dxfId="1459" priority="244">
      <formula>AND(J11=1,C4=1)</formula>
    </cfRule>
    <cfRule type="expression" dxfId="1458" priority="355">
      <formula>AND(J10=1,D4=1)</formula>
    </cfRule>
    <cfRule type="expression" dxfId="1457" priority="356">
      <formula>AND(J9=1,E4=1)</formula>
    </cfRule>
  </conditionalFormatting>
  <conditionalFormatting sqref="K4">
    <cfRule type="expression" dxfId="1456" priority="35">
      <formula>AND(K13=1,A4=1)</formula>
    </cfRule>
    <cfRule type="expression" dxfId="1455" priority="139">
      <formula>AND(K12=1,B4=1)</formula>
    </cfRule>
    <cfRule type="expression" dxfId="1454" priority="243">
      <formula>AND(K11=1,C4=1)</formula>
    </cfRule>
    <cfRule type="expression" dxfId="1453" priority="353">
      <formula>AND(K10=1,D4=1)</formula>
    </cfRule>
    <cfRule type="expression" dxfId="1452" priority="354">
      <formula>AND(K9=1,E4=1)</formula>
    </cfRule>
  </conditionalFormatting>
  <conditionalFormatting sqref="L4">
    <cfRule type="expression" dxfId="1451" priority="34">
      <formula>AND(L13=1,A4=1)</formula>
    </cfRule>
    <cfRule type="expression" dxfId="1450" priority="138">
      <formula>AND(L12=1,B4=1)</formula>
    </cfRule>
    <cfRule type="expression" dxfId="1449" priority="242">
      <formula>AND(L11=1,C4=1)</formula>
    </cfRule>
    <cfRule type="expression" dxfId="1448" priority="351">
      <formula>AND(L10=1,D4=1)</formula>
    </cfRule>
    <cfRule type="expression" dxfId="1447" priority="352">
      <formula>AND(L9=1,E4=1)</formula>
    </cfRule>
  </conditionalFormatting>
  <conditionalFormatting sqref="M4">
    <cfRule type="expression" dxfId="1446" priority="33">
      <formula>AND(M13=1,A4=1)</formula>
    </cfRule>
    <cfRule type="expression" dxfId="1445" priority="137">
      <formula>AND(M12=1,B4=1)</formula>
    </cfRule>
    <cfRule type="expression" dxfId="1444" priority="241">
      <formula>AND(M11=1,C4=1)</formula>
    </cfRule>
    <cfRule type="expression" dxfId="1443" priority="349">
      <formula>AND(M10=1,D4=1)</formula>
    </cfRule>
    <cfRule type="expression" dxfId="1442" priority="350">
      <formula>AND(M9=1,E4=1)</formula>
    </cfRule>
  </conditionalFormatting>
  <conditionalFormatting sqref="N4">
    <cfRule type="expression" dxfId="1441" priority="32">
      <formula>AND(N13=1,A4=1)</formula>
    </cfRule>
    <cfRule type="expression" dxfId="1440" priority="136">
      <formula>AND(N12=1,B4=1)</formula>
    </cfRule>
    <cfRule type="expression" dxfId="1439" priority="240">
      <formula>AND(N11=1,C4=1)</formula>
    </cfRule>
    <cfRule type="expression" dxfId="1438" priority="347">
      <formula>AND(N10=1,D4=1)</formula>
    </cfRule>
    <cfRule type="expression" dxfId="1437" priority="348">
      <formula>AND(N9=1,E4=1)</formula>
    </cfRule>
  </conditionalFormatting>
  <conditionalFormatting sqref="O4">
    <cfRule type="expression" dxfId="1436" priority="31">
      <formula>AND(O13=1,A4=1)</formula>
    </cfRule>
    <cfRule type="expression" dxfId="1435" priority="135">
      <formula>AND(O12=1,B4=1)</formula>
    </cfRule>
    <cfRule type="expression" dxfId="1434" priority="239">
      <formula>AND(O11=1,C4=1)</formula>
    </cfRule>
    <cfRule type="expression" dxfId="1433" priority="345">
      <formula>AND(O10=1,D4=1)</formula>
    </cfRule>
    <cfRule type="expression" dxfId="1432" priority="346">
      <formula>AND(O9=1,E4=1)</formula>
    </cfRule>
  </conditionalFormatting>
  <conditionalFormatting sqref="P4">
    <cfRule type="expression" dxfId="1431" priority="30">
      <formula>AND(P13=1,A4=1)</formula>
    </cfRule>
    <cfRule type="expression" dxfId="1430" priority="134">
      <formula>AND(P12=1,B4=1)</formula>
    </cfRule>
    <cfRule type="expression" dxfId="1429" priority="238">
      <formula>AND(P11=1,C4=1)</formula>
    </cfRule>
    <cfRule type="expression" dxfId="1428" priority="343">
      <formula>AND(P10=1,D4=1)</formula>
    </cfRule>
    <cfRule type="expression" dxfId="1427" priority="344">
      <formula>AND(P9=1,E4=1)</formula>
    </cfRule>
  </conditionalFormatting>
  <conditionalFormatting sqref="Q4">
    <cfRule type="expression" dxfId="1426" priority="29">
      <formula>AND(Q13=1,A4=1)</formula>
    </cfRule>
    <cfRule type="expression" dxfId="1425" priority="133">
      <formula>AND(Q12=1,B4=1)</formula>
    </cfRule>
    <cfRule type="expression" dxfId="1424" priority="237">
      <formula>AND(Q11=1,C4=1)</formula>
    </cfRule>
    <cfRule type="expression" dxfId="1423" priority="341">
      <formula>AND(Q10=1,D4=1)</formula>
    </cfRule>
    <cfRule type="expression" dxfId="1422" priority="342">
      <formula>AND(Q9=1,E4=1)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F46F6-1C16-4518-B6AD-E1039AA5A254}">
  <sheetPr codeName="Sheet10">
    <tabColor theme="2"/>
  </sheetPr>
  <dimension ref="A1:X24"/>
  <sheetViews>
    <sheetView showGridLines="0" view="pageBreakPreview" zoomScale="55" zoomScaleNormal="70" zoomScaleSheetLayoutView="55"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65</v>
      </c>
      <c r="G16" s="107" t="s">
        <v>66</v>
      </c>
      <c r="H16" s="107" t="s">
        <v>67</v>
      </c>
      <c r="I16" s="107" t="s">
        <v>68</v>
      </c>
      <c r="J16" s="107" t="s">
        <v>69</v>
      </c>
      <c r="L16" s="107" t="s">
        <v>87</v>
      </c>
      <c r="M16" s="107" t="s">
        <v>88</v>
      </c>
      <c r="N16" s="107" t="s">
        <v>89</v>
      </c>
      <c r="O16" s="107" t="s">
        <v>90</v>
      </c>
    </row>
    <row r="17" spans="5:15" ht="18" hidden="1" customHeight="1">
      <c r="E17" s="110" t="s">
        <v>86</v>
      </c>
      <c r="F17" s="109" t="str">
        <f>IFERROR((【1】工事計画書!AF58),"")</f>
        <v/>
      </c>
      <c r="G17" s="109">
        <f>IFERROR((【1】工事計画書!AG58),"")</f>
        <v>0</v>
      </c>
      <c r="H17" s="109">
        <f>IFERROR((【1】工事計画書!AH58),"")</f>
        <v>0</v>
      </c>
      <c r="I17" s="109">
        <f>IFERROR((【1】工事計画書!AI58),"")</f>
        <v>0</v>
      </c>
      <c r="J17" s="109">
        <f>IFERROR((【1】工事計画書!AJ58),"")</f>
        <v>0</v>
      </c>
      <c r="K17" s="108" t="s">
        <v>160</v>
      </c>
      <c r="L17" s="107">
        <f t="shared" ref="L17:M21" si="0">IF(G17&lt;I17,G17,I17)</f>
        <v>0</v>
      </c>
      <c r="M17" s="107">
        <f t="shared" si="0"/>
        <v>0</v>
      </c>
      <c r="N17" s="107">
        <f t="shared" ref="N17:O21" si="1">IF(G17&lt;I17,I17,G17)</f>
        <v>0</v>
      </c>
      <c r="O17" s="107">
        <f t="shared" si="1"/>
        <v>0</v>
      </c>
    </row>
    <row r="18" spans="5:15" ht="18" hidden="1" customHeight="1">
      <c r="E18" s="110" t="s">
        <v>164</v>
      </c>
      <c r="F18" s="109">
        <f>IFERROR((【1】工事計画書!AF59),"")</f>
        <v>0</v>
      </c>
      <c r="G18" s="109">
        <f>IFERROR((【1】工事計画書!AG59),"")</f>
        <v>0</v>
      </c>
      <c r="H18" s="109">
        <f>IFERROR((【1】工事計画書!AH59),"")</f>
        <v>0</v>
      </c>
      <c r="I18" s="109">
        <f>IFERROR((【1】工事計画書!AI59),"")</f>
        <v>0</v>
      </c>
      <c r="J18" s="109">
        <f>IFERROR((【1】工事計画書!AJ59),"")</f>
        <v>0</v>
      </c>
      <c r="K18" s="108" t="s">
        <v>160</v>
      </c>
      <c r="L18" s="107">
        <f t="shared" si="0"/>
        <v>0</v>
      </c>
      <c r="M18" s="107">
        <f t="shared" si="0"/>
        <v>0</v>
      </c>
      <c r="N18" s="107">
        <f t="shared" si="1"/>
        <v>0</v>
      </c>
      <c r="O18" s="107">
        <f t="shared" si="1"/>
        <v>0</v>
      </c>
    </row>
    <row r="19" spans="5:15" ht="18" hidden="1" customHeight="1">
      <c r="E19" s="110" t="s">
        <v>163</v>
      </c>
      <c r="F19" s="109">
        <f>IFERROR((【1】工事計画書!AF60),"")</f>
        <v>0</v>
      </c>
      <c r="G19" s="109">
        <f>IFERROR((【1】工事計画書!AG60),"")</f>
        <v>0</v>
      </c>
      <c r="H19" s="109">
        <f>IFERROR((【1】工事計画書!AH60),"")</f>
        <v>0</v>
      </c>
      <c r="I19" s="109">
        <f>IFERROR((【1】工事計画書!AI60),"")</f>
        <v>0</v>
      </c>
      <c r="J19" s="109">
        <f>IFERROR((【1】工事計画書!AJ60),"")</f>
        <v>0</v>
      </c>
      <c r="K19" s="108" t="s">
        <v>160</v>
      </c>
      <c r="L19" s="107">
        <f t="shared" si="0"/>
        <v>0</v>
      </c>
      <c r="M19" s="107">
        <f t="shared" si="0"/>
        <v>0</v>
      </c>
      <c r="N19" s="107">
        <f t="shared" si="1"/>
        <v>0</v>
      </c>
      <c r="O19" s="107">
        <f t="shared" si="1"/>
        <v>0</v>
      </c>
    </row>
    <row r="20" spans="5:15" ht="18" hidden="1" customHeight="1">
      <c r="E20" s="110" t="s">
        <v>162</v>
      </c>
      <c r="F20" s="109">
        <f>IFERROR((【1】工事計画書!AF61),"")</f>
        <v>0</v>
      </c>
      <c r="G20" s="109">
        <f>IFERROR((【1】工事計画書!AG61),"")</f>
        <v>0</v>
      </c>
      <c r="H20" s="109">
        <f>IFERROR((【1】工事計画書!AH61),"")</f>
        <v>0</v>
      </c>
      <c r="I20" s="109">
        <f>IFERROR((【1】工事計画書!AI61),"")</f>
        <v>0</v>
      </c>
      <c r="J20" s="109">
        <f>IFERROR((【1】工事計画書!AJ61),"")</f>
        <v>0</v>
      </c>
      <c r="K20" s="108" t="s">
        <v>160</v>
      </c>
      <c r="L20" s="107">
        <f t="shared" si="0"/>
        <v>0</v>
      </c>
      <c r="M20" s="107">
        <f t="shared" si="0"/>
        <v>0</v>
      </c>
      <c r="N20" s="107">
        <f t="shared" si="1"/>
        <v>0</v>
      </c>
      <c r="O20" s="107">
        <f t="shared" si="1"/>
        <v>0</v>
      </c>
    </row>
    <row r="21" spans="5:15" ht="18" hidden="1" customHeight="1">
      <c r="E21" s="110" t="s">
        <v>161</v>
      </c>
      <c r="F21" s="109">
        <f>IFERROR((【1】工事計画書!AF62),"")</f>
        <v>0</v>
      </c>
      <c r="G21" s="109">
        <f>IFERROR((【1】工事計画書!AG62),"")</f>
        <v>0</v>
      </c>
      <c r="H21" s="109">
        <f>IFERROR((【1】工事計画書!AH62),"")</f>
        <v>0</v>
      </c>
      <c r="I21" s="109">
        <f>IFERROR((【1】工事計画書!AI62),"")</f>
        <v>0</v>
      </c>
      <c r="J21" s="109">
        <f>IFERROR((【1】工事計画書!AJ62),"")</f>
        <v>0</v>
      </c>
      <c r="K21" s="108" t="s">
        <v>160</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G27">
    <cfRule type="containsText" dxfId="1421" priority="521" operator="containsText" text="A">
      <formula>NOT(ISERROR(SEARCH("A",G27)))</formula>
    </cfRule>
  </conditionalFormatting>
  <conditionalFormatting sqref="F8">
    <cfRule type="expression" dxfId="1420" priority="104">
      <formula>AND(F13=1,A8=1)</formula>
    </cfRule>
    <cfRule type="expression" dxfId="1419" priority="208">
      <formula>AND(F12=1,B8=1)</formula>
    </cfRule>
    <cfRule type="expression" dxfId="1418" priority="312">
      <formula>AND(F11=1,C8=1)</formula>
    </cfRule>
    <cfRule type="expression" dxfId="1417" priority="426">
      <formula>AND(F10=1,D8=1)</formula>
    </cfRule>
    <cfRule type="expression" dxfId="1416" priority="520">
      <formula>AND(F9=1,E8=1)</formula>
    </cfRule>
  </conditionalFormatting>
  <conditionalFormatting sqref="H8">
    <cfRule type="expression" dxfId="1415" priority="102">
      <formula>AND(H13=1,A8=1)</formula>
    </cfRule>
    <cfRule type="expression" dxfId="1414" priority="206">
      <formula>AND(H12=1,B8=1)</formula>
    </cfRule>
    <cfRule type="expression" dxfId="1413" priority="310">
      <formula>AND(H11=1,C8=1)</formula>
    </cfRule>
    <cfRule type="expression" dxfId="1412" priority="424">
      <formula>AND(H10=1,D8=1)</formula>
    </cfRule>
    <cfRule type="expression" dxfId="1411" priority="518">
      <formula>AND(H9=1,E8=1)</formula>
    </cfRule>
  </conditionalFormatting>
  <conditionalFormatting sqref="G8">
    <cfRule type="expression" dxfId="1410" priority="103">
      <formula>AND(G13=1,A8=1)</formula>
    </cfRule>
    <cfRule type="expression" dxfId="1409" priority="207">
      <formula>AND(G12=1,B8=1)</formula>
    </cfRule>
    <cfRule type="expression" dxfId="1408" priority="311">
      <formula>AND(G11=1,C8=1)</formula>
    </cfRule>
    <cfRule type="expression" dxfId="1407" priority="425">
      <formula>AND(G10=1,D8=1)</formula>
    </cfRule>
    <cfRule type="expression" dxfId="1406" priority="519">
      <formula>AND(G9=1,E8=1)</formula>
    </cfRule>
  </conditionalFormatting>
  <conditionalFormatting sqref="J8">
    <cfRule type="expression" dxfId="1405" priority="100">
      <formula>AND(J13=1,A8=1)</formula>
    </cfRule>
    <cfRule type="expression" dxfId="1404" priority="204">
      <formula>AND(J12=1,B8=1)</formula>
    </cfRule>
    <cfRule type="expression" dxfId="1403" priority="308">
      <formula>AND(J11=1,C8=1)</formula>
    </cfRule>
    <cfRule type="expression" dxfId="1402" priority="422">
      <formula>AND(J10=1,D8=1)</formula>
    </cfRule>
    <cfRule type="expression" dxfId="1401" priority="517">
      <formula>AND(J9=1,E8=1)</formula>
    </cfRule>
  </conditionalFormatting>
  <conditionalFormatting sqref="I8">
    <cfRule type="expression" dxfId="1400" priority="101">
      <formula>AND(I13=1,A8=1)</formula>
    </cfRule>
    <cfRule type="expression" dxfId="1399" priority="205">
      <formula>AND(I12=1,B8=1)</formula>
    </cfRule>
    <cfRule type="expression" dxfId="1398" priority="309">
      <formula>AND(I11=1,C8=1)</formula>
    </cfRule>
    <cfRule type="expression" dxfId="1397" priority="423">
      <formula>AND(I10=1,D8=1)</formula>
    </cfRule>
    <cfRule type="expression" dxfId="1396" priority="516">
      <formula>AND(I9=1,E8=1)</formula>
    </cfRule>
  </conditionalFormatting>
  <conditionalFormatting sqref="K8">
    <cfRule type="expression" dxfId="1395" priority="99">
      <formula>AND(K13=1,A8=1)</formula>
    </cfRule>
    <cfRule type="expression" dxfId="1394" priority="203">
      <formula>AND(K12=1,B8=1)</formula>
    </cfRule>
    <cfRule type="expression" dxfId="1393" priority="307">
      <formula>AND(K11=1,C8=1)</formula>
    </cfRule>
    <cfRule type="expression" dxfId="1392" priority="421">
      <formula>AND(K10=1,D8=1)</formula>
    </cfRule>
    <cfRule type="expression" dxfId="1391" priority="515">
      <formula>AND(K9=1,E8=1)</formula>
    </cfRule>
  </conditionalFormatting>
  <conditionalFormatting sqref="L8">
    <cfRule type="expression" dxfId="1390" priority="98">
      <formula>AND(L13=1,A8=1)</formula>
    </cfRule>
    <cfRule type="expression" dxfId="1389" priority="202">
      <formula>AND(L12=1,B8=1)</formula>
    </cfRule>
    <cfRule type="expression" dxfId="1388" priority="306">
      <formula>AND(L11=1,C8=1)</formula>
    </cfRule>
    <cfRule type="expression" dxfId="1387" priority="420">
      <formula>AND(L10=1,D8=1)</formula>
    </cfRule>
    <cfRule type="expression" dxfId="1386" priority="514">
      <formula>AND(L9=1,E8=1)</formula>
    </cfRule>
  </conditionalFormatting>
  <conditionalFormatting sqref="M8">
    <cfRule type="expression" dxfId="1385" priority="97">
      <formula>AND(M13=1,A8=1)</formula>
    </cfRule>
    <cfRule type="expression" dxfId="1384" priority="201">
      <formula>AND(M12=1,B8=1)</formula>
    </cfRule>
    <cfRule type="expression" dxfId="1383" priority="305">
      <formula>AND(M11=1,C8=1)</formula>
    </cfRule>
    <cfRule type="expression" dxfId="1382" priority="419">
      <formula>AND(M10=1,D8=1)</formula>
    </cfRule>
    <cfRule type="expression" dxfId="1381" priority="513">
      <formula>AND($M$9=1,$E$8=1)</formula>
    </cfRule>
  </conditionalFormatting>
  <conditionalFormatting sqref="N8">
    <cfRule type="expression" dxfId="1380" priority="96">
      <formula>AND(N13=1,A8=1)</formula>
    </cfRule>
    <cfRule type="expression" dxfId="1379" priority="200">
      <formula>AND(N12=1,B8=1)</formula>
    </cfRule>
    <cfRule type="expression" dxfId="1378" priority="304">
      <formula>AND(N11=1,C8=1)</formula>
    </cfRule>
    <cfRule type="expression" dxfId="1377" priority="418">
      <formula>AND(N10=1,D8=1)</formula>
    </cfRule>
    <cfRule type="expression" dxfId="1376" priority="512">
      <formula>AND($N$9=1,$E$8=1)</formula>
    </cfRule>
  </conditionalFormatting>
  <conditionalFormatting sqref="O8">
    <cfRule type="expression" dxfId="1375" priority="95">
      <formula>AND(O13=1,A8=1)</formula>
    </cfRule>
    <cfRule type="expression" dxfId="1374" priority="199">
      <formula>AND(O12=1,B8=1)</formula>
    </cfRule>
    <cfRule type="expression" dxfId="1373" priority="303">
      <formula>AND(O11=1,C8=1)</formula>
    </cfRule>
    <cfRule type="expression" dxfId="1372" priority="417">
      <formula>AND(O10=1,D8=1)</formula>
    </cfRule>
    <cfRule type="expression" dxfId="1371" priority="511">
      <formula>AND($O$9=1,$E$8=1)</formula>
    </cfRule>
  </conditionalFormatting>
  <conditionalFormatting sqref="P8">
    <cfRule type="expression" dxfId="1370" priority="94">
      <formula>AND(P13=1,A8=1)</formula>
    </cfRule>
    <cfRule type="expression" dxfId="1369" priority="198">
      <formula>AND(P12=1,B8=1)</formula>
    </cfRule>
    <cfRule type="expression" dxfId="1368" priority="302">
      <formula>AND(P11=1,C8=1)</formula>
    </cfRule>
    <cfRule type="expression" dxfId="1367" priority="416">
      <formula>AND(P10=1,D8=1)</formula>
    </cfRule>
    <cfRule type="expression" dxfId="1366" priority="510">
      <formula>AND($P$9=1,$E$8=1)</formula>
    </cfRule>
  </conditionalFormatting>
  <conditionalFormatting sqref="Q8">
    <cfRule type="expression" dxfId="1365" priority="93">
      <formula>AND(Q13=1,A8=1)</formula>
    </cfRule>
    <cfRule type="expression" dxfId="1364" priority="197">
      <formula>AND(Q12=1,B8=1)</formula>
    </cfRule>
    <cfRule type="expression" dxfId="1363" priority="301">
      <formula>AND(Q11=1,C8=1)</formula>
    </cfRule>
    <cfRule type="expression" dxfId="1362" priority="415">
      <formula>AND(Q10=1,D8=1)</formula>
    </cfRule>
    <cfRule type="expression" dxfId="1361" priority="509">
      <formula>AND($Q$9=1,$E$8=1)</formula>
    </cfRule>
  </conditionalFormatting>
  <conditionalFormatting sqref="R8">
    <cfRule type="expression" dxfId="1360" priority="92">
      <formula>AND(R13=1,A8=1)</formula>
    </cfRule>
    <cfRule type="expression" dxfId="1359" priority="196">
      <formula>AND(R12=1,B8=1)</formula>
    </cfRule>
    <cfRule type="expression" dxfId="1358" priority="300">
      <formula>AND(R11=1,C8=1)</formula>
    </cfRule>
    <cfRule type="expression" dxfId="1357" priority="414">
      <formula>AND(R10=1,D8=1)</formula>
    </cfRule>
    <cfRule type="expression" dxfId="1356" priority="508">
      <formula>AND($R$9=1,$E$8=1)</formula>
    </cfRule>
  </conditionalFormatting>
  <conditionalFormatting sqref="S8">
    <cfRule type="expression" dxfId="1355" priority="91">
      <formula>AND(S13=1,A8=1)</formula>
    </cfRule>
    <cfRule type="expression" dxfId="1354" priority="195">
      <formula>AND(S12=1,B8=1)</formula>
    </cfRule>
    <cfRule type="expression" dxfId="1353" priority="299">
      <formula>AND(S11=1,C8=1)</formula>
    </cfRule>
    <cfRule type="expression" dxfId="1352" priority="413">
      <formula>AND(S10=1,D8=1)</formula>
    </cfRule>
    <cfRule type="expression" dxfId="1351" priority="507">
      <formula>AND($S$9=1,$E$8=1)</formula>
    </cfRule>
  </conditionalFormatting>
  <conditionalFormatting sqref="T8">
    <cfRule type="expression" dxfId="1350" priority="90">
      <formula>AND(T13=1,A8=1)</formula>
    </cfRule>
    <cfRule type="expression" dxfId="1349" priority="194">
      <formula>AND(T12=1,B8=1)</formula>
    </cfRule>
    <cfRule type="expression" dxfId="1348" priority="298">
      <formula>AND(T11=1,C8=1)</formula>
    </cfRule>
    <cfRule type="expression" dxfId="1347" priority="412">
      <formula>AND(T10=1,D8=1)</formula>
    </cfRule>
    <cfRule type="expression" dxfId="1346" priority="506">
      <formula>AND($T$9=1,$E$8=1)</formula>
    </cfRule>
  </conditionalFormatting>
  <conditionalFormatting sqref="U8">
    <cfRule type="expression" dxfId="1345" priority="89">
      <formula>AND(U13=1,A8=1)</formula>
    </cfRule>
    <cfRule type="expression" dxfId="1344" priority="193">
      <formula>AND(U12=1,B8=1)</formula>
    </cfRule>
    <cfRule type="expression" dxfId="1343" priority="297">
      <formula>AND(U11=1,C8=1)</formula>
    </cfRule>
    <cfRule type="expression" dxfId="1342" priority="411">
      <formula>AND(U10=1,D8=1)</formula>
    </cfRule>
    <cfRule type="expression" dxfId="1341" priority="505">
      <formula>AND($U$9=1,$E$8=1)</formula>
    </cfRule>
  </conditionalFormatting>
  <conditionalFormatting sqref="F7">
    <cfRule type="expression" dxfId="1340" priority="88">
      <formula>AND(F13=1,A7=1)</formula>
    </cfRule>
    <cfRule type="expression" dxfId="1339" priority="192">
      <formula>AND(F12=1,B7=1)</formula>
    </cfRule>
    <cfRule type="expression" dxfId="1338" priority="296">
      <formula>AND(F11=1,C7=1)</formula>
    </cfRule>
    <cfRule type="expression" dxfId="1337" priority="410">
      <formula>AND(F10=1,D7=1)</formula>
    </cfRule>
    <cfRule type="expression" dxfId="1336" priority="504">
      <formula>AND($F$9=1,$E$7=1)</formula>
    </cfRule>
  </conditionalFormatting>
  <conditionalFormatting sqref="G7">
    <cfRule type="expression" dxfId="1335" priority="87">
      <formula>AND(G13=1,A7=1)</formula>
    </cfRule>
    <cfRule type="expression" dxfId="1334" priority="191">
      <formula>AND(G12=1,B7=1)</formula>
    </cfRule>
    <cfRule type="expression" dxfId="1333" priority="295">
      <formula>AND(G11=1,C7=1)</formula>
    </cfRule>
    <cfRule type="expression" dxfId="1332" priority="409">
      <formula>AND(G10=1,D7=1)</formula>
    </cfRule>
    <cfRule type="expression" dxfId="1331" priority="503">
      <formula>AND($G$9=1,$E$7=1)</formula>
    </cfRule>
  </conditionalFormatting>
  <conditionalFormatting sqref="H7">
    <cfRule type="expression" dxfId="1330" priority="86">
      <formula>AND(H13=1,A7=1)</formula>
    </cfRule>
    <cfRule type="expression" dxfId="1329" priority="190">
      <formula>AND(H12=1,B7=1)</formula>
    </cfRule>
    <cfRule type="expression" dxfId="1328" priority="294">
      <formula>AND(H11=1,C7=1)</formula>
    </cfRule>
    <cfRule type="expression" dxfId="1327" priority="408">
      <formula>AND(H10=1,D7=1)</formula>
    </cfRule>
    <cfRule type="expression" dxfId="1326" priority="502">
      <formula>AND($H$9=1,$E$7=1)</formula>
    </cfRule>
  </conditionalFormatting>
  <conditionalFormatting sqref="I7">
    <cfRule type="expression" dxfId="1325" priority="85">
      <formula>AND(I13=1,A7=1)</formula>
    </cfRule>
    <cfRule type="expression" dxfId="1324" priority="189">
      <formula>AND(I12=1,B7=1)</formula>
    </cfRule>
    <cfRule type="expression" dxfId="1323" priority="293">
      <formula>AND(I11=1,C7=1)</formula>
    </cfRule>
    <cfRule type="expression" dxfId="1322" priority="407">
      <formula>AND(I10=1,D7=1)</formula>
    </cfRule>
    <cfRule type="expression" dxfId="1321" priority="501">
      <formula>AND($I$9=1,$E$7=1)</formula>
    </cfRule>
  </conditionalFormatting>
  <conditionalFormatting sqref="J7">
    <cfRule type="expression" dxfId="1320" priority="84">
      <formula>AND(J13=1,A7=1)</formula>
    </cfRule>
    <cfRule type="expression" dxfId="1319" priority="188">
      <formula>AND(J12=1,B7=1)</formula>
    </cfRule>
    <cfRule type="expression" dxfId="1318" priority="292">
      <formula>AND(J11=1,C7=1)</formula>
    </cfRule>
    <cfRule type="expression" dxfId="1317" priority="406">
      <formula>AND(J10=1,D7=1)</formula>
    </cfRule>
    <cfRule type="expression" dxfId="1316" priority="500">
      <formula>AND($J$9=1,$E$7=1)</formula>
    </cfRule>
  </conditionalFormatting>
  <conditionalFormatting sqref="K7">
    <cfRule type="expression" dxfId="1315" priority="83">
      <formula>AND(K13=1,A7=1)</formula>
    </cfRule>
    <cfRule type="expression" dxfId="1314" priority="187">
      <formula>AND(K12=1,B7=1)</formula>
    </cfRule>
    <cfRule type="expression" dxfId="1313" priority="291">
      <formula>AND(K11=1,C7=1)</formula>
    </cfRule>
    <cfRule type="expression" dxfId="1312" priority="405">
      <formula>AND(K10=1,D7=1)</formula>
    </cfRule>
    <cfRule type="expression" dxfId="1311" priority="499">
      <formula>AND($K$9=1,$E$7=1)</formula>
    </cfRule>
  </conditionalFormatting>
  <conditionalFormatting sqref="L7">
    <cfRule type="expression" dxfId="1310" priority="82">
      <formula>AND(L13=1,A7=1)</formula>
    </cfRule>
    <cfRule type="expression" dxfId="1309" priority="186">
      <formula>AND(L12=1,B7=1)</formula>
    </cfRule>
    <cfRule type="expression" dxfId="1308" priority="290">
      <formula>AND(L11=1,C7=1)</formula>
    </cfRule>
    <cfRule type="expression" dxfId="1307" priority="404">
      <formula>AND(L10=1,D7=1)</formula>
    </cfRule>
    <cfRule type="expression" dxfId="1306" priority="498">
      <formula>AND($L$9=1,$E$7=1)</formula>
    </cfRule>
  </conditionalFormatting>
  <conditionalFormatting sqref="M7">
    <cfRule type="expression" dxfId="1305" priority="81">
      <formula>AND(M13=1,A7=1)</formula>
    </cfRule>
    <cfRule type="expression" dxfId="1304" priority="185">
      <formula>AND(M12=1,B7=1)</formula>
    </cfRule>
    <cfRule type="expression" dxfId="1303" priority="289">
      <formula>AND(M11=1,C7=1)</formula>
    </cfRule>
    <cfRule type="expression" dxfId="1302" priority="403">
      <formula>AND(M10=1,D7=1)</formula>
    </cfRule>
    <cfRule type="expression" dxfId="1301" priority="497">
      <formula>AND($M$9=1,$E$7=1)</formula>
    </cfRule>
  </conditionalFormatting>
  <conditionalFormatting sqref="N7">
    <cfRule type="expression" dxfId="1300" priority="80">
      <formula>AND(N13=1,A7=1)</formula>
    </cfRule>
    <cfRule type="expression" dxfId="1299" priority="184">
      <formula>AND(N12=1,B7=1)</formula>
    </cfRule>
    <cfRule type="expression" dxfId="1298" priority="288">
      <formula>AND(N11=1,C7=1)</formula>
    </cfRule>
    <cfRule type="expression" dxfId="1297" priority="402">
      <formula>AND(N10=1,D7=1)</formula>
    </cfRule>
    <cfRule type="expression" dxfId="1296" priority="496">
      <formula>AND($N$9=1,$E$7=1)</formula>
    </cfRule>
  </conditionalFormatting>
  <conditionalFormatting sqref="O7">
    <cfRule type="expression" dxfId="1295" priority="79">
      <formula>AND(O13=1,A7=1)</formula>
    </cfRule>
    <cfRule type="expression" dxfId="1294" priority="183">
      <formula>AND(O12=1,B7=1)</formula>
    </cfRule>
    <cfRule type="expression" dxfId="1293" priority="287">
      <formula>AND(O11=1,C7=1)</formula>
    </cfRule>
    <cfRule type="expression" dxfId="1292" priority="401">
      <formula>AND(O10=1,D7=1)</formula>
    </cfRule>
    <cfRule type="expression" dxfId="1291" priority="495">
      <formula>AND($O$9=1,$E$7=1)</formula>
    </cfRule>
  </conditionalFormatting>
  <conditionalFormatting sqref="P7">
    <cfRule type="expression" dxfId="1290" priority="78">
      <formula>AND(P13=1,A7=1)</formula>
    </cfRule>
    <cfRule type="expression" dxfId="1289" priority="182">
      <formula>AND(P12=1,B7=1)</formula>
    </cfRule>
    <cfRule type="expression" dxfId="1288" priority="286">
      <formula>AND(P11=1,C7=1)</formula>
    </cfRule>
    <cfRule type="expression" dxfId="1287" priority="400">
      <formula>AND(P10=1,D7=1)</formula>
    </cfRule>
    <cfRule type="expression" dxfId="1286" priority="494">
      <formula>AND($P$9=1,$E$7=1)</formula>
    </cfRule>
  </conditionalFormatting>
  <conditionalFormatting sqref="Q7">
    <cfRule type="expression" dxfId="1285" priority="77">
      <formula>AND(Q13=1,A7=1)</formula>
    </cfRule>
    <cfRule type="expression" dxfId="1284" priority="181">
      <formula>AND(Q12=1,B7=1)</formula>
    </cfRule>
    <cfRule type="expression" dxfId="1283" priority="285">
      <formula>AND(Q11=1,C7=1)</formula>
    </cfRule>
    <cfRule type="expression" dxfId="1282" priority="399">
      <formula>AND(Q10=1,D7=1)</formula>
    </cfRule>
    <cfRule type="expression" dxfId="1281" priority="493">
      <formula>AND($Q$9=1,$E$7=1)</formula>
    </cfRule>
  </conditionalFormatting>
  <conditionalFormatting sqref="R7">
    <cfRule type="expression" dxfId="1280" priority="76">
      <formula>AND(R13=1,A7=1)</formula>
    </cfRule>
    <cfRule type="expression" dxfId="1279" priority="180">
      <formula>AND(R12=1,B7=1)</formula>
    </cfRule>
    <cfRule type="expression" dxfId="1278" priority="284">
      <formula>AND(R11=1,C7=1)</formula>
    </cfRule>
    <cfRule type="expression" dxfId="1277" priority="398">
      <formula>AND(R10=1,D7=1)</formula>
    </cfRule>
    <cfRule type="expression" dxfId="1276" priority="492">
      <formula>AND($R$9=1,$E$7=1)</formula>
    </cfRule>
  </conditionalFormatting>
  <conditionalFormatting sqref="S7">
    <cfRule type="expression" dxfId="1275" priority="75">
      <formula>AND(S13=1,A7=1)</formula>
    </cfRule>
    <cfRule type="expression" dxfId="1274" priority="179">
      <formula>AND(S12=1,B7=1)</formula>
    </cfRule>
    <cfRule type="expression" dxfId="1273" priority="283">
      <formula>AND(S11=1,C7=1)</formula>
    </cfRule>
    <cfRule type="expression" dxfId="1272" priority="397">
      <formula>AND(S10=1,D7=1)</formula>
    </cfRule>
    <cfRule type="expression" dxfId="1271" priority="491">
      <formula>AND($S$9=1,$E$7=1)</formula>
    </cfRule>
  </conditionalFormatting>
  <conditionalFormatting sqref="T7">
    <cfRule type="expression" dxfId="1270" priority="74">
      <formula>AND(T13=1,A7=1)</formula>
    </cfRule>
    <cfRule type="expression" dxfId="1269" priority="178">
      <formula>AND(T12=1,B7=1)</formula>
    </cfRule>
    <cfRule type="expression" dxfId="1268" priority="282">
      <formula>AND(T11=1,C7=1)</formula>
    </cfRule>
    <cfRule type="expression" dxfId="1267" priority="396">
      <formula>AND(T10=1,D7=1)</formula>
    </cfRule>
    <cfRule type="expression" dxfId="1266" priority="490">
      <formula>AND($T$9=1,$E$7=1)</formula>
    </cfRule>
  </conditionalFormatting>
  <conditionalFormatting sqref="U7">
    <cfRule type="expression" dxfId="1265" priority="73">
      <formula>AND(U13=1,A7=1)</formula>
    </cfRule>
    <cfRule type="expression" dxfId="1264" priority="177">
      <formula>AND(U12=1,B7=1)</formula>
    </cfRule>
    <cfRule type="expression" dxfId="1263" priority="281">
      <formula>AND(U11=1,C7=1)</formula>
    </cfRule>
    <cfRule type="expression" dxfId="1262" priority="395">
      <formula>AND(U10=1,D7=1)</formula>
    </cfRule>
    <cfRule type="expression" dxfId="1261" priority="489">
      <formula>AND($U$9=1,$E$7=1)</formula>
    </cfRule>
  </conditionalFormatting>
  <conditionalFormatting sqref="F6">
    <cfRule type="expression" dxfId="1260" priority="72">
      <formula>AND(F13=1,A6=1)</formula>
    </cfRule>
    <cfRule type="expression" dxfId="1259" priority="176">
      <formula>AND(F12=1,B6=1)</formula>
    </cfRule>
    <cfRule type="expression" dxfId="1258" priority="280">
      <formula>AND(F11=1,C6=1)</formula>
    </cfRule>
    <cfRule type="expression" dxfId="1257" priority="394">
      <formula>AND(F10=1,D6=1)</formula>
    </cfRule>
    <cfRule type="expression" dxfId="1256" priority="488">
      <formula>AND($F$9=1,$E$6=1)</formula>
    </cfRule>
  </conditionalFormatting>
  <conditionalFormatting sqref="G6">
    <cfRule type="expression" dxfId="1255" priority="71">
      <formula>AND(G13=1,A6=1)</formula>
    </cfRule>
    <cfRule type="expression" dxfId="1254" priority="175">
      <formula>AND(G12=1,B6=1)</formula>
    </cfRule>
    <cfRule type="expression" dxfId="1253" priority="279">
      <formula>AND(G11=1,C6=1)</formula>
    </cfRule>
    <cfRule type="expression" dxfId="1252" priority="393">
      <formula>AND(G10=1,D6=1)</formula>
    </cfRule>
    <cfRule type="expression" dxfId="1251" priority="487">
      <formula>AND($G$9=1,$E$6=1)</formula>
    </cfRule>
  </conditionalFormatting>
  <conditionalFormatting sqref="H6">
    <cfRule type="expression" dxfId="1250" priority="70">
      <formula>AND(H13=1,A6=1)</formula>
    </cfRule>
    <cfRule type="expression" dxfId="1249" priority="174">
      <formula>AND(H12=1,B6=1)</formula>
    </cfRule>
    <cfRule type="expression" dxfId="1248" priority="278">
      <formula>AND(H11=1,C6=1)</formula>
    </cfRule>
    <cfRule type="expression" dxfId="1247" priority="392">
      <formula>AND(H10=1,D6=1)</formula>
    </cfRule>
    <cfRule type="expression" dxfId="1246" priority="486">
      <formula>AND($H$9=1,$E$6=1)</formula>
    </cfRule>
  </conditionalFormatting>
  <conditionalFormatting sqref="I6">
    <cfRule type="expression" dxfId="1245" priority="69">
      <formula>AND(I13=1,A6=1)</formula>
    </cfRule>
    <cfRule type="expression" dxfId="1244" priority="173">
      <formula>AND(I12=1,B6=1)</formula>
    </cfRule>
    <cfRule type="expression" dxfId="1243" priority="277">
      <formula>AND(I11=1,C6=1)</formula>
    </cfRule>
    <cfRule type="expression" dxfId="1242" priority="391">
      <formula>AND(I10=1,D6=1)</formula>
    </cfRule>
    <cfRule type="expression" dxfId="1241" priority="485">
      <formula>AND($I$9=1,$E$6=1)</formula>
    </cfRule>
  </conditionalFormatting>
  <conditionalFormatting sqref="J6">
    <cfRule type="expression" dxfId="1240" priority="68">
      <formula>AND(J13=1,A6=1)</formula>
    </cfRule>
    <cfRule type="expression" dxfId="1239" priority="172">
      <formula>AND(J12=1,B6=1)</formula>
    </cfRule>
    <cfRule type="expression" dxfId="1238" priority="276">
      <formula>AND(J11=1,C6=1)</formula>
    </cfRule>
    <cfRule type="expression" dxfId="1237" priority="390">
      <formula>AND(J10=1,D6=1)</formula>
    </cfRule>
    <cfRule type="expression" dxfId="1236" priority="484">
      <formula>AND($J$9=1,$E$6=1)</formula>
    </cfRule>
  </conditionalFormatting>
  <conditionalFormatting sqref="K6">
    <cfRule type="expression" dxfId="1235" priority="67">
      <formula>AND(K13=1,A6=1)</formula>
    </cfRule>
    <cfRule type="expression" dxfId="1234" priority="171">
      <formula>AND(K12=1,B6=1)</formula>
    </cfRule>
    <cfRule type="expression" dxfId="1233" priority="275">
      <formula>AND(K11=1,C6=1)</formula>
    </cfRule>
    <cfRule type="expression" dxfId="1232" priority="389">
      <formula>AND(K10=1,D6=1)</formula>
    </cfRule>
    <cfRule type="expression" dxfId="1231" priority="483">
      <formula>AND($K$9=1,$E$6=1)</formula>
    </cfRule>
  </conditionalFormatting>
  <conditionalFormatting sqref="L6">
    <cfRule type="expression" dxfId="1230" priority="66">
      <formula>AND(L13=1,A6=1)</formula>
    </cfRule>
    <cfRule type="expression" dxfId="1229" priority="170">
      <formula>AND(L12=1,B6=1)</formula>
    </cfRule>
    <cfRule type="expression" dxfId="1228" priority="274">
      <formula>AND(L11=1,C6=1)</formula>
    </cfRule>
    <cfRule type="expression" dxfId="1227" priority="388">
      <formula>AND(L10=1,D6=1)</formula>
    </cfRule>
    <cfRule type="expression" dxfId="1226" priority="482">
      <formula>AND($L$9=1,$E$6=1)</formula>
    </cfRule>
  </conditionalFormatting>
  <conditionalFormatting sqref="M6">
    <cfRule type="expression" dxfId="1225" priority="65">
      <formula>AND(M13=1,A6=1)</formula>
    </cfRule>
    <cfRule type="expression" dxfId="1224" priority="169">
      <formula>AND(M12=1,B6=1)</formula>
    </cfRule>
    <cfRule type="expression" dxfId="1223" priority="273">
      <formula>AND(M11=1,C6=1)</formula>
    </cfRule>
    <cfRule type="expression" dxfId="1222" priority="387">
      <formula>AND(M10=1,D6=1)</formula>
    </cfRule>
    <cfRule type="expression" dxfId="1221" priority="481">
      <formula>AND($M$9=1,$E$6=1)</formula>
    </cfRule>
  </conditionalFormatting>
  <conditionalFormatting sqref="N6">
    <cfRule type="expression" dxfId="1220" priority="64">
      <formula>AND(N13=1,A6=1)</formula>
    </cfRule>
    <cfRule type="expression" dxfId="1219" priority="168">
      <formula>AND(N12=1,B6=1)</formula>
    </cfRule>
    <cfRule type="expression" dxfId="1218" priority="272">
      <formula>AND(N11=1,C6=1)</formula>
    </cfRule>
    <cfRule type="expression" dxfId="1217" priority="386">
      <formula>AND(N10=1,D6=1)</formula>
    </cfRule>
    <cfRule type="expression" dxfId="1216" priority="480">
      <formula>AND($N$9=1,$E$6=1)</formula>
    </cfRule>
  </conditionalFormatting>
  <conditionalFormatting sqref="O6">
    <cfRule type="expression" dxfId="1215" priority="63">
      <formula>AND(O13=1,A6=1)</formula>
    </cfRule>
    <cfRule type="expression" dxfId="1214" priority="167">
      <formula>AND(O12=1,B6=1)</formula>
    </cfRule>
    <cfRule type="expression" dxfId="1213" priority="271">
      <formula>AND(O11=1,C6=1)</formula>
    </cfRule>
    <cfRule type="expression" dxfId="1212" priority="385">
      <formula>AND(O10=1,D6=1)</formula>
    </cfRule>
    <cfRule type="expression" dxfId="1211" priority="479">
      <formula>AND($O$9=1,$E$6=1)</formula>
    </cfRule>
  </conditionalFormatting>
  <conditionalFormatting sqref="P6">
    <cfRule type="expression" dxfId="1210" priority="62">
      <formula>AND(P13=1,A6=1)</formula>
    </cfRule>
    <cfRule type="expression" dxfId="1209" priority="166">
      <formula>AND(P12=1,B6=1)</formula>
    </cfRule>
    <cfRule type="expression" dxfId="1208" priority="270">
      <formula>AND(P11=1,C6=1)</formula>
    </cfRule>
    <cfRule type="expression" dxfId="1207" priority="384">
      <formula>AND(P10=1,D6=1)</formula>
    </cfRule>
    <cfRule type="expression" dxfId="1206" priority="478">
      <formula>AND($P$9=1,$E$6=1)</formula>
    </cfRule>
  </conditionalFormatting>
  <conditionalFormatting sqref="Q6">
    <cfRule type="expression" dxfId="1205" priority="61">
      <formula>AND(Q13=1,A6=1)</formula>
    </cfRule>
    <cfRule type="expression" dxfId="1204" priority="165">
      <formula>AND(Q12=1,B6=1)</formula>
    </cfRule>
    <cfRule type="expression" dxfId="1203" priority="269">
      <formula>AND(Q11=1,C6=1)</formula>
    </cfRule>
    <cfRule type="expression" dxfId="1202" priority="383">
      <formula>AND(Q10=1,D6=1)</formula>
    </cfRule>
    <cfRule type="expression" dxfId="1201" priority="477">
      <formula>AND($Q$9=1,$E$6=1)</formula>
    </cfRule>
  </conditionalFormatting>
  <conditionalFormatting sqref="R6">
    <cfRule type="expression" dxfId="1200" priority="60">
      <formula>AND(R13=1,A6=1)</formula>
    </cfRule>
    <cfRule type="expression" dxfId="1199" priority="164">
      <formula>AND(R12=1,B6=1)</formula>
    </cfRule>
    <cfRule type="expression" dxfId="1198" priority="268">
      <formula>AND(R11=1,C6=1)</formula>
    </cfRule>
    <cfRule type="expression" dxfId="1197" priority="382">
      <formula>AND(R10=1,D6=1)</formula>
    </cfRule>
    <cfRule type="expression" dxfId="1196" priority="476">
      <formula>AND($R$9=1,$E$6=1)</formula>
    </cfRule>
  </conditionalFormatting>
  <conditionalFormatting sqref="S6">
    <cfRule type="expression" dxfId="1195" priority="59">
      <formula>AND(S13=1,A6=1)</formula>
    </cfRule>
    <cfRule type="expression" dxfId="1194" priority="163">
      <formula>AND(S12=1,B6=1)</formula>
    </cfRule>
    <cfRule type="expression" dxfId="1193" priority="267">
      <formula>AND(S11=1,C6=1)</formula>
    </cfRule>
    <cfRule type="expression" dxfId="1192" priority="381">
      <formula>AND(S10=1,D6=1)</formula>
    </cfRule>
    <cfRule type="expression" dxfId="1191" priority="475">
      <formula>AND($S$9=1,$E$6=1)</formula>
    </cfRule>
  </conditionalFormatting>
  <conditionalFormatting sqref="T6">
    <cfRule type="expression" dxfId="1190" priority="58">
      <formula>AND(T13=1,A6=1)</formula>
    </cfRule>
    <cfRule type="expression" dxfId="1189" priority="162">
      <formula>AND(T12=1,B6=1)</formula>
    </cfRule>
    <cfRule type="expression" dxfId="1188" priority="266">
      <formula>AND(T11=1,C6=1)</formula>
    </cfRule>
    <cfRule type="expression" dxfId="1187" priority="380">
      <formula>AND(T10=1,D6=1)</formula>
    </cfRule>
    <cfRule type="expression" dxfId="1186" priority="474">
      <formula>AND($T$9=1,$E$6=1)</formula>
    </cfRule>
  </conditionalFormatting>
  <conditionalFormatting sqref="U6">
    <cfRule type="expression" dxfId="1185" priority="57">
      <formula>AND(U13=1,A6=1)</formula>
    </cfRule>
    <cfRule type="expression" dxfId="1184" priority="161">
      <formula>AND(U12=1,B6=1)</formula>
    </cfRule>
    <cfRule type="expression" dxfId="1183" priority="265">
      <formula>AND(U11=1,C6=1)</formula>
    </cfRule>
    <cfRule type="expression" dxfId="1182" priority="379">
      <formula>AND(U10=1,D6=1)</formula>
    </cfRule>
    <cfRule type="expression" dxfId="1181" priority="473">
      <formula>AND($U$9=1,$E$6=1)</formula>
    </cfRule>
  </conditionalFormatting>
  <conditionalFormatting sqref="F5">
    <cfRule type="expression" dxfId="1180" priority="56">
      <formula>AND(F13=1,A5=1)</formula>
    </cfRule>
    <cfRule type="expression" dxfId="1179" priority="160">
      <formula>AND(F12=1,B5=1)</formula>
    </cfRule>
    <cfRule type="expression" dxfId="1178" priority="264">
      <formula>AND(F11=1,C5=1)</formula>
    </cfRule>
    <cfRule type="expression" dxfId="1177" priority="378">
      <formula>AND(F10=1,D5=1)</formula>
    </cfRule>
    <cfRule type="expression" dxfId="1176" priority="472">
      <formula>AND($F$9=1,$E$5=1)</formula>
    </cfRule>
  </conditionalFormatting>
  <conditionalFormatting sqref="G5">
    <cfRule type="expression" dxfId="1175" priority="55">
      <formula>AND(G13=1,A5=1)</formula>
    </cfRule>
    <cfRule type="expression" dxfId="1174" priority="159">
      <formula>AND(G12=1,B5=1)</formula>
    </cfRule>
    <cfRule type="expression" dxfId="1173" priority="263">
      <formula>AND(G11=1,C5=1)</formula>
    </cfRule>
    <cfRule type="expression" dxfId="1172" priority="377">
      <formula>AND(G10=1,D5=1)</formula>
    </cfRule>
    <cfRule type="expression" dxfId="1171" priority="471">
      <formula>AND($G$9=1,$E$5=1)</formula>
    </cfRule>
  </conditionalFormatting>
  <conditionalFormatting sqref="H5">
    <cfRule type="expression" dxfId="1170" priority="54">
      <formula>AND(H13=1,A5=1)</formula>
    </cfRule>
    <cfRule type="expression" dxfId="1169" priority="158">
      <formula>AND(H12=1,B5=1)</formula>
    </cfRule>
    <cfRule type="expression" dxfId="1168" priority="262">
      <formula>AND(H11=1,C5=1)</formula>
    </cfRule>
    <cfRule type="expression" dxfId="1167" priority="376">
      <formula>AND(H10=1,D5=1)</formula>
    </cfRule>
    <cfRule type="expression" dxfId="1166" priority="470">
      <formula>AND($H$9=1,$E$5=1)</formula>
    </cfRule>
  </conditionalFormatting>
  <conditionalFormatting sqref="I5">
    <cfRule type="expression" dxfId="1165" priority="53">
      <formula>AND(I13=1,A5=1)</formula>
    </cfRule>
    <cfRule type="expression" dxfId="1164" priority="157">
      <formula>AND(I12=1,B5=1)</formula>
    </cfRule>
    <cfRule type="expression" dxfId="1163" priority="261">
      <formula>AND(I11=1,C5=1)</formula>
    </cfRule>
    <cfRule type="expression" dxfId="1162" priority="375">
      <formula>AND(I10=1,D5=1)</formula>
    </cfRule>
    <cfRule type="expression" dxfId="1161" priority="469">
      <formula>AND(I9=1,E5=1)</formula>
    </cfRule>
  </conditionalFormatting>
  <conditionalFormatting sqref="J5">
    <cfRule type="expression" dxfId="1160" priority="52">
      <formula>AND(J13=1,A5=1)</formula>
    </cfRule>
    <cfRule type="expression" dxfId="1159" priority="156">
      <formula>AND(J12=1,B5=1)</formula>
    </cfRule>
    <cfRule type="expression" dxfId="1158" priority="260">
      <formula>AND(J11=1,C5=1)</formula>
    </cfRule>
    <cfRule type="expression" dxfId="1157" priority="374">
      <formula>AND(J10=1,D5=1)</formula>
    </cfRule>
    <cfRule type="expression" dxfId="1156" priority="468">
      <formula>AND(J9=1,E5=1)</formula>
    </cfRule>
  </conditionalFormatting>
  <conditionalFormatting sqref="K5">
    <cfRule type="expression" dxfId="1155" priority="51">
      <formula>AND(K13=1,A5=1)</formula>
    </cfRule>
    <cfRule type="expression" dxfId="1154" priority="155">
      <formula>AND(K12=1,B5=1)</formula>
    </cfRule>
    <cfRule type="expression" dxfId="1153" priority="259">
      <formula>AND(K11=1,C5=1)</formula>
    </cfRule>
    <cfRule type="expression" dxfId="1152" priority="373">
      <formula>AND(K10=1,D5=1)</formula>
    </cfRule>
    <cfRule type="expression" dxfId="1151" priority="467">
      <formula>AND(K9=1,E5=1)</formula>
    </cfRule>
  </conditionalFormatting>
  <conditionalFormatting sqref="L5">
    <cfRule type="expression" dxfId="1150" priority="50">
      <formula>AND(L13=1,A5=1)</formula>
    </cfRule>
    <cfRule type="expression" dxfId="1149" priority="154">
      <formula>AND(L12=1,B5=1)</formula>
    </cfRule>
    <cfRule type="expression" dxfId="1148" priority="258">
      <formula>AND(L11=1,C5=1)</formula>
    </cfRule>
    <cfRule type="expression" dxfId="1147" priority="372">
      <formula>AND(L10=1,D5=1)</formula>
    </cfRule>
    <cfRule type="expression" dxfId="1146" priority="466">
      <formula>AND(L9=1,E5=1)</formula>
    </cfRule>
  </conditionalFormatting>
  <conditionalFormatting sqref="M5">
    <cfRule type="expression" dxfId="1145" priority="49">
      <formula>AND(M13=1,A5=1)</formula>
    </cfRule>
    <cfRule type="expression" dxfId="1144" priority="153">
      <formula>AND(M12=1,B5=1)</formula>
    </cfRule>
    <cfRule type="expression" dxfId="1143" priority="257">
      <formula>AND(M11=1,C5=1)</formula>
    </cfRule>
    <cfRule type="expression" dxfId="1142" priority="371">
      <formula>AND(M10=1,D5=1)</formula>
    </cfRule>
    <cfRule type="expression" dxfId="1141" priority="465">
      <formula>AND(M9=1,E5=1)</formula>
    </cfRule>
  </conditionalFormatting>
  <conditionalFormatting sqref="N5">
    <cfRule type="expression" dxfId="1140" priority="48">
      <formula>AND(N13=1,A5=1)</formula>
    </cfRule>
    <cfRule type="expression" dxfId="1139" priority="152">
      <formula>AND(N12=1,B5=1)</formula>
    </cfRule>
    <cfRule type="expression" dxfId="1138" priority="256">
      <formula>AND(N11=1,C5=1)</formula>
    </cfRule>
    <cfRule type="expression" dxfId="1137" priority="370">
      <formula>AND(N10=1,D5=1)</formula>
    </cfRule>
    <cfRule type="expression" dxfId="1136" priority="464">
      <formula>AND(N9=1,E5=1)</formula>
    </cfRule>
  </conditionalFormatting>
  <conditionalFormatting sqref="O5">
    <cfRule type="expression" dxfId="1135" priority="47">
      <formula>AND(O13=1,A5=1)</formula>
    </cfRule>
    <cfRule type="expression" dxfId="1134" priority="151">
      <formula>AND(O12=1,B5=1)</formula>
    </cfRule>
    <cfRule type="expression" dxfId="1133" priority="255">
      <formula>AND(O11=1,C5=1)</formula>
    </cfRule>
    <cfRule type="expression" dxfId="1132" priority="369">
      <formula>AND(O10=1,D5=1)</formula>
    </cfRule>
    <cfRule type="expression" dxfId="1131" priority="463">
      <formula>AND(O9=1,E5=1)</formula>
    </cfRule>
  </conditionalFormatting>
  <conditionalFormatting sqref="P5">
    <cfRule type="expression" dxfId="1130" priority="46">
      <formula>AND(P13=1,A5=1)</formula>
    </cfRule>
    <cfRule type="expression" dxfId="1129" priority="150">
      <formula>AND(P12=1,B5=1)</formula>
    </cfRule>
    <cfRule type="expression" dxfId="1128" priority="254">
      <formula>AND(P11=1,C5=1)</formula>
    </cfRule>
    <cfRule type="expression" dxfId="1127" priority="368">
      <formula>AND(P10=1,D5=1)</formula>
    </cfRule>
    <cfRule type="expression" dxfId="1126" priority="462">
      <formula>AND(P9=1,E5=1)</formula>
    </cfRule>
  </conditionalFormatting>
  <conditionalFormatting sqref="Q5">
    <cfRule type="expression" dxfId="1125" priority="45">
      <formula>AND(Q13=1,A5=1)</formula>
    </cfRule>
    <cfRule type="expression" dxfId="1124" priority="149">
      <formula>AND(Q12=1,B5=1)</formula>
    </cfRule>
    <cfRule type="expression" dxfId="1123" priority="253">
      <formula>AND(Q11=1,C5=1)</formula>
    </cfRule>
    <cfRule type="expression" dxfId="1122" priority="367">
      <formula>AND(Q10=1,D5=1)</formula>
    </cfRule>
    <cfRule type="expression" dxfId="1121" priority="461">
      <formula>AND(Q9=1,E5=1)</formula>
    </cfRule>
  </conditionalFormatting>
  <conditionalFormatting sqref="R5">
    <cfRule type="expression" dxfId="1120" priority="44">
      <formula>AND(R13=1,A5=1)</formula>
    </cfRule>
    <cfRule type="expression" dxfId="1119" priority="148">
      <formula>AND(R12=1,B5=1)</formula>
    </cfRule>
    <cfRule type="expression" dxfId="1118" priority="252">
      <formula>AND(R11=1,C5=1)</formula>
    </cfRule>
    <cfRule type="expression" dxfId="1117" priority="366">
      <formula>AND(R10=1,D5=1)</formula>
    </cfRule>
    <cfRule type="expression" dxfId="1116" priority="460">
      <formula>AND(R9=1,E5=1)</formula>
    </cfRule>
  </conditionalFormatting>
  <conditionalFormatting sqref="S5">
    <cfRule type="expression" dxfId="1115" priority="43">
      <formula>AND(S13=1,A5=1)</formula>
    </cfRule>
    <cfRule type="expression" dxfId="1114" priority="147">
      <formula>AND(S12=1,B5=1)</formula>
    </cfRule>
    <cfRule type="expression" dxfId="1113" priority="251">
      <formula>AND(S11=1,C5=1)</formula>
    </cfRule>
    <cfRule type="expression" dxfId="1112" priority="365">
      <formula>AND(S10=1,D5=1)</formula>
    </cfRule>
    <cfRule type="expression" dxfId="1111" priority="459">
      <formula>AND(S9=1,E5=1)</formula>
    </cfRule>
  </conditionalFormatting>
  <conditionalFormatting sqref="T5">
    <cfRule type="expression" dxfId="1110" priority="42">
      <formula>AND(T13=1,A5=1)</formula>
    </cfRule>
    <cfRule type="expression" dxfId="1109" priority="146">
      <formula>AND(T12=1,B5=1)</formula>
    </cfRule>
    <cfRule type="expression" dxfId="1108" priority="250">
      <formula>AND(T11=1,C5=1)</formula>
    </cfRule>
    <cfRule type="expression" dxfId="1107" priority="364">
      <formula>AND(T10=1,D5=1)</formula>
    </cfRule>
    <cfRule type="expression" dxfId="1106" priority="458">
      <formula>AND(T9=1,E5=1)</formula>
    </cfRule>
  </conditionalFormatting>
  <conditionalFormatting sqref="U5">
    <cfRule type="expression" dxfId="1105" priority="41">
      <formula>AND(U13=1,A5=1)</formula>
    </cfRule>
    <cfRule type="expression" dxfId="1104" priority="145">
      <formula>AND(U12=1,B5=1)</formula>
    </cfRule>
    <cfRule type="expression" dxfId="1103" priority="249">
      <formula>AND(U11=1,C5=1)</formula>
    </cfRule>
    <cfRule type="expression" dxfId="1102" priority="363">
      <formula>AND(U10=1,D5=1)</formula>
    </cfRule>
    <cfRule type="expression" dxfId="1101" priority="457">
      <formula>AND(U9=1,E5=1)</formula>
    </cfRule>
  </conditionalFormatting>
  <conditionalFormatting sqref="F4">
    <cfRule type="expression" dxfId="1100" priority="40">
      <formula>AND(F13=1,A4=1)</formula>
    </cfRule>
    <cfRule type="expression" dxfId="1099" priority="144">
      <formula>AND(F12=1,B4=1)</formula>
    </cfRule>
    <cfRule type="expression" dxfId="1098" priority="248">
      <formula>AND(F11=1,C4=1)</formula>
    </cfRule>
    <cfRule type="expression" dxfId="1097" priority="362">
      <formula>AND(F10=1,D4=1)</formula>
    </cfRule>
    <cfRule type="expression" dxfId="1096" priority="456">
      <formula>AND(F9=1,E4=1)</formula>
    </cfRule>
  </conditionalFormatting>
  <conditionalFormatting sqref="R4">
    <cfRule type="expression" dxfId="1095" priority="28">
      <formula>AND(R13=1,A4=1)</formula>
    </cfRule>
    <cfRule type="expression" dxfId="1094" priority="132">
      <formula>AND(R12=1,B4=1)</formula>
    </cfRule>
    <cfRule type="expression" dxfId="1093" priority="236">
      <formula>AND(R11=1,C4=1)</formula>
    </cfRule>
    <cfRule type="expression" dxfId="1092" priority="340">
      <formula>AND(R10=1,D4=1)</formula>
    </cfRule>
    <cfRule type="expression" dxfId="1091" priority="454">
      <formula>AND(R9=1,E4=1)</formula>
    </cfRule>
  </conditionalFormatting>
  <conditionalFormatting sqref="S4">
    <cfRule type="expression" dxfId="1090" priority="27">
      <formula>AND(S13=1,A4=1)</formula>
    </cfRule>
    <cfRule type="expression" dxfId="1089" priority="131">
      <formula>AND(S12=1,B4=1)</formula>
    </cfRule>
    <cfRule type="expression" dxfId="1088" priority="235">
      <formula>AND(S11=1,C4=1)</formula>
    </cfRule>
    <cfRule type="expression" dxfId="1087" priority="339">
      <formula>AND(S10=1,D4=1)</formula>
    </cfRule>
    <cfRule type="expression" dxfId="1086" priority="453">
      <formula>AND(S9=1,E4=1)</formula>
    </cfRule>
  </conditionalFormatting>
  <conditionalFormatting sqref="T4">
    <cfRule type="expression" dxfId="1085" priority="26">
      <formula>AND(T13=1,A4=1)</formula>
    </cfRule>
    <cfRule type="expression" dxfId="1084" priority="130">
      <formula>AND(T12=1,B4=1)</formula>
    </cfRule>
    <cfRule type="expression" dxfId="1083" priority="234">
      <formula>AND(T11=1,C4=1)</formula>
    </cfRule>
    <cfRule type="expression" dxfId="1082" priority="338">
      <formula>AND(T10=1,D4=1)</formula>
    </cfRule>
    <cfRule type="expression" dxfId="1081" priority="452">
      <formula>AND(T9=1,E4=1)</formula>
    </cfRule>
  </conditionalFormatting>
  <conditionalFormatting sqref="U4">
    <cfRule type="expression" dxfId="1080" priority="25">
      <formula>AND(U13=1,A4=1)</formula>
    </cfRule>
    <cfRule type="expression" dxfId="1079" priority="129">
      <formula>AND(U12=1,B4=1)</formula>
    </cfRule>
    <cfRule type="expression" dxfId="1078" priority="233">
      <formula>AND(U11=1,C4=1)</formula>
    </cfRule>
    <cfRule type="expression" dxfId="1077" priority="337">
      <formula>AND(U10=1,D4=1)</formula>
    </cfRule>
    <cfRule type="expression" dxfId="1076" priority="451">
      <formula>AND(U9=1,E4=1)</formula>
    </cfRule>
  </conditionalFormatting>
  <conditionalFormatting sqref="F3">
    <cfRule type="expression" dxfId="1075" priority="24">
      <formula>AND(F13=1,A3=1)</formula>
    </cfRule>
    <cfRule type="expression" dxfId="1074" priority="128">
      <formula>AND(F12=1,B3=1)</formula>
    </cfRule>
    <cfRule type="expression" dxfId="1073" priority="232">
      <formula>AND(F11=1,C3=1)</formula>
    </cfRule>
    <cfRule type="expression" dxfId="1072" priority="336">
      <formula>AND(F10=1,D3=1)</formula>
    </cfRule>
    <cfRule type="expression" dxfId="1071" priority="450">
      <formula>AND(F9=1,E3=1)</formula>
    </cfRule>
  </conditionalFormatting>
  <conditionalFormatting sqref="G3">
    <cfRule type="expression" dxfId="1070" priority="23">
      <formula>AND(G13=1,A3=1)</formula>
    </cfRule>
    <cfRule type="expression" dxfId="1069" priority="127">
      <formula>AND(G12=1,B3=1)</formula>
    </cfRule>
    <cfRule type="expression" dxfId="1068" priority="231">
      <formula>AND(G11=1,C3=1)</formula>
    </cfRule>
    <cfRule type="expression" dxfId="1067" priority="335">
      <formula>AND(G10=1,D3=1)</formula>
    </cfRule>
    <cfRule type="expression" dxfId="1066" priority="449">
      <formula>AND(G9=1,E3=1)</formula>
    </cfRule>
  </conditionalFormatting>
  <conditionalFormatting sqref="H3">
    <cfRule type="expression" dxfId="1065" priority="22">
      <formula>AND(H13=1,A3=1)</formula>
    </cfRule>
    <cfRule type="expression" dxfId="1064" priority="126">
      <formula>AND(H12=1,B3=1)</formula>
    </cfRule>
    <cfRule type="expression" dxfId="1063" priority="230">
      <formula>AND(H11=1,C3=1)</formula>
    </cfRule>
    <cfRule type="expression" dxfId="1062" priority="334">
      <formula>AND(H10=1,D3=1)</formula>
    </cfRule>
    <cfRule type="expression" dxfId="1061" priority="448">
      <formula>AND(H9=1,E3=1)</formula>
    </cfRule>
  </conditionalFormatting>
  <conditionalFormatting sqref="I3">
    <cfRule type="expression" dxfId="1060" priority="21">
      <formula>AND(I13=1,A3=1)</formula>
    </cfRule>
    <cfRule type="expression" dxfId="1059" priority="125">
      <formula>AND(I12=1,B3=1)</formula>
    </cfRule>
    <cfRule type="expression" dxfId="1058" priority="229">
      <formula>AND(I11=1,C3=1)</formula>
    </cfRule>
    <cfRule type="expression" dxfId="1057" priority="333">
      <formula>AND(I10=1,D3=1)</formula>
    </cfRule>
    <cfRule type="expression" dxfId="1056" priority="447">
      <formula>AND(I9=1,E3=1)</formula>
    </cfRule>
  </conditionalFormatting>
  <conditionalFormatting sqref="J3">
    <cfRule type="expression" dxfId="1055" priority="20">
      <formula>AND(J13=1,A3=1)</formula>
    </cfRule>
    <cfRule type="expression" dxfId="1054" priority="124">
      <formula>AND(J12=1,B3=1)</formula>
    </cfRule>
    <cfRule type="expression" dxfId="1053" priority="228">
      <formula>AND(J11=1,C3=1)</formula>
    </cfRule>
    <cfRule type="expression" dxfId="1052" priority="332">
      <formula>AND(J10=1,D3=1)</formula>
    </cfRule>
    <cfRule type="expression" dxfId="1051" priority="446">
      <formula>AND(J9=1,E3=1)</formula>
    </cfRule>
  </conditionalFormatting>
  <conditionalFormatting sqref="K3">
    <cfRule type="expression" dxfId="1050" priority="19">
      <formula>AND(K13=1,A3=1)</formula>
    </cfRule>
    <cfRule type="expression" dxfId="1049" priority="123">
      <formula>AND(K12=1,B3=1)</formula>
    </cfRule>
    <cfRule type="expression" dxfId="1048" priority="227">
      <formula>AND(K11=1,C3=1)</formula>
    </cfRule>
    <cfRule type="expression" dxfId="1047" priority="331">
      <formula>AND(K10=1,D3=1)</formula>
    </cfRule>
    <cfRule type="expression" dxfId="1046" priority="445">
      <formula>AND(K9=1,E3=1)</formula>
    </cfRule>
  </conditionalFormatting>
  <conditionalFormatting sqref="L3">
    <cfRule type="expression" dxfId="1045" priority="18">
      <formula>AND(L13=1,A3=1)</formula>
    </cfRule>
    <cfRule type="expression" dxfId="1044" priority="122">
      <formula>AND(L12=1,B3=1)</formula>
    </cfRule>
    <cfRule type="expression" dxfId="1043" priority="226">
      <formula>AND(L11=1,C3=1)</formula>
    </cfRule>
    <cfRule type="expression" dxfId="1042" priority="330">
      <formula>AND(L10=1,D3=1)</formula>
    </cfRule>
    <cfRule type="expression" dxfId="1041" priority="444">
      <formula>AND(L9=1,E3=1)</formula>
    </cfRule>
  </conditionalFormatting>
  <conditionalFormatting sqref="M3">
    <cfRule type="expression" dxfId="1040" priority="17">
      <formula>AND(M13=1,A3=1)</formula>
    </cfRule>
    <cfRule type="expression" dxfId="1039" priority="121">
      <formula>AND(M12=1,B3=1)</formula>
    </cfRule>
    <cfRule type="expression" dxfId="1038" priority="225">
      <formula>AND(M11=1,C3=1)</formula>
    </cfRule>
    <cfRule type="expression" dxfId="1037" priority="329">
      <formula>AND(M10=1,D3=1)</formula>
    </cfRule>
    <cfRule type="expression" dxfId="1036" priority="443">
      <formula>AND(M9=1,E3=1)</formula>
    </cfRule>
  </conditionalFormatting>
  <conditionalFormatting sqref="N3">
    <cfRule type="expression" dxfId="1035" priority="16">
      <formula>AND(N13=1,A3=1)</formula>
    </cfRule>
    <cfRule type="expression" dxfId="1034" priority="120">
      <formula>AND(N12=1,B3=1)</formula>
    </cfRule>
    <cfRule type="expression" dxfId="1033" priority="224">
      <formula>AND(N11=1,C3=1)</formula>
    </cfRule>
    <cfRule type="expression" dxfId="1032" priority="328">
      <formula>AND(N10=1,D3=1)</formula>
    </cfRule>
    <cfRule type="expression" dxfId="1031" priority="442">
      <formula>AND(N9=1,E3=1)</formula>
    </cfRule>
  </conditionalFormatting>
  <conditionalFormatting sqref="O3">
    <cfRule type="expression" dxfId="1030" priority="15">
      <formula>AND(O13=1,A3=1)</formula>
    </cfRule>
    <cfRule type="expression" dxfId="1029" priority="119">
      <formula>AND(O12=1,B3=1)</formula>
    </cfRule>
    <cfRule type="expression" dxfId="1028" priority="223">
      <formula>AND(O11=1,C3=1)</formula>
    </cfRule>
    <cfRule type="expression" dxfId="1027" priority="327">
      <formula>AND(O10=1,D3=1)</formula>
    </cfRule>
    <cfRule type="expression" dxfId="1026" priority="441">
      <formula>AND(O9=1,E3=1)</formula>
    </cfRule>
  </conditionalFormatting>
  <conditionalFormatting sqref="P3">
    <cfRule type="expression" dxfId="1025" priority="14">
      <formula>AND(P13=1,A3=1)</formula>
    </cfRule>
    <cfRule type="expression" dxfId="1024" priority="118">
      <formula>AND(P12=1,B3=1)</formula>
    </cfRule>
    <cfRule type="expression" dxfId="1023" priority="222">
      <formula>AND(P11=1,C3=1)</formula>
    </cfRule>
    <cfRule type="expression" dxfId="1022" priority="326">
      <formula>AND(P10=1,D3=1)</formula>
    </cfRule>
    <cfRule type="expression" dxfId="1021" priority="440">
      <formula>AND(P9=1,E3=1)</formula>
    </cfRule>
  </conditionalFormatting>
  <conditionalFormatting sqref="Q3">
    <cfRule type="expression" dxfId="1020" priority="13">
      <formula>AND(Q13=1,A3=1)</formula>
    </cfRule>
    <cfRule type="expression" dxfId="1019" priority="117">
      <formula>AND(Q12=1,B3=1)</formula>
    </cfRule>
    <cfRule type="expression" dxfId="1018" priority="221">
      <formula>AND(Q11=1,C3=1)</formula>
    </cfRule>
    <cfRule type="expression" dxfId="1017" priority="325">
      <formula>AND(Q10=1,D3=1)</formula>
    </cfRule>
    <cfRule type="expression" dxfId="1016" priority="439">
      <formula>AND(Q9=1,E3=1)</formula>
    </cfRule>
  </conditionalFormatting>
  <conditionalFormatting sqref="R3">
    <cfRule type="expression" dxfId="1015" priority="12">
      <formula>AND(R13=1,A3=1)</formula>
    </cfRule>
    <cfRule type="expression" dxfId="1014" priority="116">
      <formula>AND(R12=1,B3=1)</formula>
    </cfRule>
    <cfRule type="expression" dxfId="1013" priority="220">
      <formula>AND(R11=1,C3=1)</formula>
    </cfRule>
    <cfRule type="expression" dxfId="1012" priority="324">
      <formula>AND(R10=1,D3=1)</formula>
    </cfRule>
    <cfRule type="expression" dxfId="1011" priority="438">
      <formula>AND(R9=1,E3=1)</formula>
    </cfRule>
  </conditionalFormatting>
  <conditionalFormatting sqref="S3">
    <cfRule type="expression" dxfId="1010" priority="11">
      <formula>AND(S13=1,A3=1)</formula>
    </cfRule>
    <cfRule type="expression" dxfId="1009" priority="115">
      <formula>AND(S12=1,B3=1)</formula>
    </cfRule>
    <cfRule type="expression" dxfId="1008" priority="219">
      <formula>AND(S11=1,C3=1)</formula>
    </cfRule>
    <cfRule type="expression" dxfId="1007" priority="323">
      <formula>AND(S10=1,D3=1)</formula>
    </cfRule>
    <cfRule type="expression" dxfId="1006" priority="437">
      <formula>AND(S9=1,E3=1)</formula>
    </cfRule>
  </conditionalFormatting>
  <conditionalFormatting sqref="T3">
    <cfRule type="expression" dxfId="1005" priority="10">
      <formula>AND(T13=1,A3=1)</formula>
    </cfRule>
    <cfRule type="expression" dxfId="1004" priority="114">
      <formula>AND(T12=1,B3=1)</formula>
    </cfRule>
    <cfRule type="expression" dxfId="1003" priority="218">
      <formula>AND(T11=1,C3=1)</formula>
    </cfRule>
    <cfRule type="expression" dxfId="1002" priority="322">
      <formula>AND(T10=1,D3=1)</formula>
    </cfRule>
    <cfRule type="expression" dxfId="1001" priority="436">
      <formula>AND(T9=1,E3=1)</formula>
    </cfRule>
  </conditionalFormatting>
  <conditionalFormatting sqref="U3">
    <cfRule type="expression" dxfId="1000" priority="9">
      <formula>AND(U13=1,A3=1)</formula>
    </cfRule>
    <cfRule type="expression" dxfId="999" priority="113">
      <formula>AND(U12=1,B3=1)</formula>
    </cfRule>
    <cfRule type="expression" dxfId="998" priority="217">
      <formula>AND(U11=1,C3=1)</formula>
    </cfRule>
    <cfRule type="expression" dxfId="997" priority="321">
      <formula>AND(U10=1,D3=1)</formula>
    </cfRule>
    <cfRule type="expression" dxfId="996" priority="435">
      <formula>AND(U9=1,E3=1)</formula>
    </cfRule>
  </conditionalFormatting>
  <conditionalFormatting sqref="N2">
    <cfRule type="expression" dxfId="995" priority="8">
      <formula>AND(N13=1,A2=1)</formula>
    </cfRule>
    <cfRule type="expression" dxfId="994" priority="112">
      <formula>AND(N12=1,B2=1)</formula>
    </cfRule>
    <cfRule type="expression" dxfId="993" priority="216">
      <formula>AND(N11=1,C2=1)</formula>
    </cfRule>
    <cfRule type="expression" dxfId="992" priority="320">
      <formula>AND(N10=1,D2=1)</formula>
    </cfRule>
    <cfRule type="expression" dxfId="991" priority="434">
      <formula>AND(N9=1,E2=1)</formula>
    </cfRule>
  </conditionalFormatting>
  <conditionalFormatting sqref="O2">
    <cfRule type="expression" dxfId="990" priority="7">
      <formula>AND(O13=1,A2=1)</formula>
    </cfRule>
    <cfRule type="expression" dxfId="989" priority="111">
      <formula>AND(O12=1,B2=1)</formula>
    </cfRule>
    <cfRule type="expression" dxfId="988" priority="215">
      <formula>AND(O11=1,C2=1)</formula>
    </cfRule>
    <cfRule type="expression" dxfId="987" priority="319">
      <formula>AND(O10=1,D2=1)</formula>
    </cfRule>
    <cfRule type="expression" dxfId="986" priority="433">
      <formula>AND(O9=1,E2=1)</formula>
    </cfRule>
  </conditionalFormatting>
  <conditionalFormatting sqref="P2">
    <cfRule type="expression" dxfId="985" priority="6">
      <formula>AND(P13=1,A2=1)</formula>
    </cfRule>
    <cfRule type="expression" dxfId="984" priority="110">
      <formula>AND(P12=1,B2=1)</formula>
    </cfRule>
    <cfRule type="expression" dxfId="983" priority="214">
      <formula>AND(P11=1,C2=1)</formula>
    </cfRule>
    <cfRule type="expression" dxfId="982" priority="318">
      <formula>AND(P10=1,D2=1)</formula>
    </cfRule>
    <cfRule type="expression" dxfId="981" priority="432">
      <formula>AND(P9=1,E2=1)</formula>
    </cfRule>
  </conditionalFormatting>
  <conditionalFormatting sqref="Q2">
    <cfRule type="expression" dxfId="980" priority="5">
      <formula>AND(Q13=1,A2=1)</formula>
    </cfRule>
    <cfRule type="expression" dxfId="979" priority="109">
      <formula>AND(Q12=1,B2=1)</formula>
    </cfRule>
    <cfRule type="expression" dxfId="978" priority="213">
      <formula>AND(Q11=1,C2=1)</formula>
    </cfRule>
    <cfRule type="expression" dxfId="977" priority="317">
      <formula>AND(Q10=1,D2=1)</formula>
    </cfRule>
    <cfRule type="expression" dxfId="976" priority="431">
      <formula>AND(Q9=1,E2=1)</formula>
    </cfRule>
  </conditionalFormatting>
  <conditionalFormatting sqref="R2">
    <cfRule type="expression" dxfId="975" priority="4">
      <formula>AND(R13=1,A2=1)</formula>
    </cfRule>
    <cfRule type="expression" dxfId="974" priority="108">
      <formula>AND(R12=1,B2=1)</formula>
    </cfRule>
    <cfRule type="expression" dxfId="973" priority="212">
      <formula>AND(R11=1,C2=1)</formula>
    </cfRule>
    <cfRule type="expression" dxfId="972" priority="316">
      <formula>AND(R10=1,D2=1)</formula>
    </cfRule>
    <cfRule type="expression" dxfId="971" priority="430">
      <formula>AND(R9=1,E2=1)</formula>
    </cfRule>
  </conditionalFormatting>
  <conditionalFormatting sqref="S2">
    <cfRule type="expression" dxfId="970" priority="3">
      <formula>AND(S13=1,A2=1)</formula>
    </cfRule>
    <cfRule type="expression" dxfId="969" priority="107">
      <formula>AND(S12=1,B2=1)</formula>
    </cfRule>
    <cfRule type="expression" dxfId="968" priority="211">
      <formula>AND(S11=1,C2=1)</formula>
    </cfRule>
    <cfRule type="expression" dxfId="967" priority="315">
      <formula>AND(S10=1,D2=1)</formula>
    </cfRule>
    <cfRule type="expression" dxfId="966" priority="429">
      <formula>AND(S9=1,E2=1)</formula>
    </cfRule>
  </conditionalFormatting>
  <conditionalFormatting sqref="T2">
    <cfRule type="expression" dxfId="965" priority="2">
      <formula>AND(T13=1,A2=1)</formula>
    </cfRule>
    <cfRule type="expression" dxfId="964" priority="106">
      <formula>AND(T12=1,B2=1)</formula>
    </cfRule>
    <cfRule type="expression" dxfId="963" priority="210">
      <formula>AND(T11=1,C2=1)</formula>
    </cfRule>
    <cfRule type="expression" dxfId="962" priority="314">
      <formula>AND(T10=1,D2=1)</formula>
    </cfRule>
    <cfRule type="expression" dxfId="961" priority="428">
      <formula>AND(T9=1,E2=1)</formula>
    </cfRule>
  </conditionalFormatting>
  <conditionalFormatting sqref="U2">
    <cfRule type="expression" dxfId="960" priority="1">
      <formula>AND(U13=1,A2=1)</formula>
    </cfRule>
    <cfRule type="expression" dxfId="959" priority="105">
      <formula>AND(U12=1,B2=1)</formula>
    </cfRule>
    <cfRule type="expression" dxfId="958" priority="209">
      <formula>AND(U11=1,C2=1)</formula>
    </cfRule>
    <cfRule type="expression" dxfId="957" priority="313">
      <formula>AND(U10=1,D2=1)</formula>
    </cfRule>
    <cfRule type="expression" dxfId="956" priority="427">
      <formula>AND(U9=1,E2=1)</formula>
    </cfRule>
  </conditionalFormatting>
  <conditionalFormatting sqref="H4">
    <cfRule type="expression" dxfId="955" priority="38">
      <formula>AND(H13=1,A4=1)</formula>
    </cfRule>
    <cfRule type="expression" dxfId="954" priority="142">
      <formula>AND(H12=1,B4=1)</formula>
    </cfRule>
    <cfRule type="expression" dxfId="953" priority="246">
      <formula>AND(H11=1,C4=1)</formula>
    </cfRule>
    <cfRule type="expression" dxfId="952" priority="361">
      <formula>AND(H10=1,D4=1)</formula>
    </cfRule>
    <cfRule type="expression" dxfId="951" priority="455">
      <formula>AND(H9=1,E4=1)</formula>
    </cfRule>
  </conditionalFormatting>
  <conditionalFormatting sqref="G4">
    <cfRule type="expression" dxfId="950" priority="39">
      <formula>AND(G13=1,A4=1)</formula>
    </cfRule>
    <cfRule type="expression" dxfId="949" priority="143">
      <formula>AND(G12=1,B4=1)</formula>
    </cfRule>
    <cfRule type="expression" dxfId="948" priority="247">
      <formula>AND(G11=1,C4=1)</formula>
    </cfRule>
    <cfRule type="expression" dxfId="947" priority="359">
      <formula>AND(G10=1,D4=1)</formula>
    </cfRule>
    <cfRule type="expression" dxfId="946" priority="360">
      <formula>AND(G9=1,E4=1)</formula>
    </cfRule>
  </conditionalFormatting>
  <conditionalFormatting sqref="I4">
    <cfRule type="expression" dxfId="945" priority="37">
      <formula>AND(I13=1,A4=1)</formula>
    </cfRule>
    <cfRule type="expression" dxfId="944" priority="141">
      <formula>AND(I12=1,B4=1)</formula>
    </cfRule>
    <cfRule type="expression" dxfId="943" priority="245">
      <formula>AND(I11=1,C4=1)</formula>
    </cfRule>
    <cfRule type="expression" dxfId="942" priority="357">
      <formula>AND(I10=1,D4=1)</formula>
    </cfRule>
    <cfRule type="expression" dxfId="941" priority="358">
      <formula>AND(I9=1,E4=1)</formula>
    </cfRule>
  </conditionalFormatting>
  <conditionalFormatting sqref="J4">
    <cfRule type="expression" dxfId="940" priority="36">
      <formula>AND(J13=1,A4=1)</formula>
    </cfRule>
    <cfRule type="expression" dxfId="939" priority="140">
      <formula>AND(J12=1,B4=1)</formula>
    </cfRule>
    <cfRule type="expression" dxfId="938" priority="244">
      <formula>AND(J11=1,C4=1)</formula>
    </cfRule>
    <cfRule type="expression" dxfId="937" priority="355">
      <formula>AND(J10=1,D4=1)</formula>
    </cfRule>
    <cfRule type="expression" dxfId="936" priority="356">
      <formula>AND(J9=1,E4=1)</formula>
    </cfRule>
  </conditionalFormatting>
  <conditionalFormatting sqref="K4">
    <cfRule type="expression" dxfId="935" priority="35">
      <formula>AND(K13=1,A4=1)</formula>
    </cfRule>
    <cfRule type="expression" dxfId="934" priority="139">
      <formula>AND(K12=1,B4=1)</formula>
    </cfRule>
    <cfRule type="expression" dxfId="933" priority="243">
      <formula>AND(K11=1,C4=1)</formula>
    </cfRule>
    <cfRule type="expression" dxfId="932" priority="353">
      <formula>AND(K10=1,D4=1)</formula>
    </cfRule>
    <cfRule type="expression" dxfId="931" priority="354">
      <formula>AND(K9=1,E4=1)</formula>
    </cfRule>
  </conditionalFormatting>
  <conditionalFormatting sqref="L4">
    <cfRule type="expression" dxfId="930" priority="34">
      <formula>AND(L13=1,A4=1)</formula>
    </cfRule>
    <cfRule type="expression" dxfId="929" priority="138">
      <formula>AND(L12=1,B4=1)</formula>
    </cfRule>
    <cfRule type="expression" dxfId="928" priority="242">
      <formula>AND(L11=1,C4=1)</formula>
    </cfRule>
    <cfRule type="expression" dxfId="927" priority="351">
      <formula>AND(L10=1,D4=1)</formula>
    </cfRule>
    <cfRule type="expression" dxfId="926" priority="352">
      <formula>AND(L9=1,E4=1)</formula>
    </cfRule>
  </conditionalFormatting>
  <conditionalFormatting sqref="M4">
    <cfRule type="expression" dxfId="925" priority="33">
      <formula>AND(M13=1,A4=1)</formula>
    </cfRule>
    <cfRule type="expression" dxfId="924" priority="137">
      <formula>AND(M12=1,B4=1)</formula>
    </cfRule>
    <cfRule type="expression" dxfId="923" priority="241">
      <formula>AND(M11=1,C4=1)</formula>
    </cfRule>
    <cfRule type="expression" dxfId="922" priority="349">
      <formula>AND(M10=1,D4=1)</formula>
    </cfRule>
    <cfRule type="expression" dxfId="921" priority="350">
      <formula>AND(M9=1,E4=1)</formula>
    </cfRule>
  </conditionalFormatting>
  <conditionalFormatting sqref="N4">
    <cfRule type="expression" dxfId="920" priority="32">
      <formula>AND(N13=1,A4=1)</formula>
    </cfRule>
    <cfRule type="expression" dxfId="919" priority="136">
      <formula>AND(N12=1,B4=1)</formula>
    </cfRule>
    <cfRule type="expression" dxfId="918" priority="240">
      <formula>AND(N11=1,C4=1)</formula>
    </cfRule>
    <cfRule type="expression" dxfId="917" priority="347">
      <formula>AND(N10=1,D4=1)</formula>
    </cfRule>
    <cfRule type="expression" dxfId="916" priority="348">
      <formula>AND(N9=1,E4=1)</formula>
    </cfRule>
  </conditionalFormatting>
  <conditionalFormatting sqref="O4">
    <cfRule type="expression" dxfId="915" priority="31">
      <formula>AND(O13=1,A4=1)</formula>
    </cfRule>
    <cfRule type="expression" dxfId="914" priority="135">
      <formula>AND(O12=1,B4=1)</formula>
    </cfRule>
    <cfRule type="expression" dxfId="913" priority="239">
      <formula>AND(O11=1,C4=1)</formula>
    </cfRule>
    <cfRule type="expression" dxfId="912" priority="345">
      <formula>AND(O10=1,D4=1)</formula>
    </cfRule>
    <cfRule type="expression" dxfId="911" priority="346">
      <formula>AND(O9=1,E4=1)</formula>
    </cfRule>
  </conditionalFormatting>
  <conditionalFormatting sqref="P4">
    <cfRule type="expression" dxfId="910" priority="30">
      <formula>AND(P13=1,A4=1)</formula>
    </cfRule>
    <cfRule type="expression" dxfId="909" priority="134">
      <formula>AND(P12=1,B4=1)</formula>
    </cfRule>
    <cfRule type="expression" dxfId="908" priority="238">
      <formula>AND(P11=1,C4=1)</formula>
    </cfRule>
    <cfRule type="expression" dxfId="907" priority="343">
      <formula>AND(P10=1,D4=1)</formula>
    </cfRule>
    <cfRule type="expression" dxfId="906" priority="344">
      <formula>AND(P9=1,E4=1)</formula>
    </cfRule>
  </conditionalFormatting>
  <conditionalFormatting sqref="Q4">
    <cfRule type="expression" dxfId="905" priority="29">
      <formula>AND(Q13=1,A4=1)</formula>
    </cfRule>
    <cfRule type="expression" dxfId="904" priority="133">
      <formula>AND(Q12=1,B4=1)</formula>
    </cfRule>
    <cfRule type="expression" dxfId="903" priority="237">
      <formula>AND(Q11=1,C4=1)</formula>
    </cfRule>
    <cfRule type="expression" dxfId="902" priority="341">
      <formula>AND(Q10=1,D4=1)</formula>
    </cfRule>
    <cfRule type="expression" dxfId="901" priority="342">
      <formula>AND(Q9=1,E4=1)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9590-83E8-4920-AA42-1BBCCDD6A903}">
  <sheetPr codeName="Sheet11">
    <tabColor theme="2"/>
  </sheetPr>
  <dimension ref="A1:X24"/>
  <sheetViews>
    <sheetView showGridLines="0" view="pageBreakPreview" zoomScale="55" zoomScaleNormal="70" zoomScaleSheetLayoutView="55"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65</v>
      </c>
      <c r="G16" s="107" t="s">
        <v>66</v>
      </c>
      <c r="H16" s="107" t="s">
        <v>67</v>
      </c>
      <c r="I16" s="107" t="s">
        <v>68</v>
      </c>
      <c r="J16" s="107" t="s">
        <v>69</v>
      </c>
      <c r="L16" s="107" t="s">
        <v>87</v>
      </c>
      <c r="M16" s="107" t="s">
        <v>88</v>
      </c>
      <c r="N16" s="107" t="s">
        <v>89</v>
      </c>
      <c r="O16" s="107" t="s">
        <v>90</v>
      </c>
    </row>
    <row r="17" spans="5:15" ht="18" hidden="1" customHeight="1">
      <c r="E17" s="110" t="s">
        <v>86</v>
      </c>
      <c r="F17" s="109" t="str">
        <f>IFERROR((【1】工事計画書!AM58),"")</f>
        <v/>
      </c>
      <c r="G17" s="109">
        <f>IFERROR((【1】工事計画書!AN58),"")</f>
        <v>0</v>
      </c>
      <c r="H17" s="109">
        <f>IFERROR((【1】工事計画書!AO58),"")</f>
        <v>0</v>
      </c>
      <c r="I17" s="109">
        <f>IFERROR((【1】工事計画書!AP58),"")</f>
        <v>0</v>
      </c>
      <c r="J17" s="109">
        <f>IFERROR((【1】工事計画書!AQ58),"")</f>
        <v>0</v>
      </c>
      <c r="K17" s="108" t="s">
        <v>160</v>
      </c>
      <c r="L17" s="107">
        <f t="shared" ref="L17:M21" si="0">IF(G17&lt;I17,G17,I17)</f>
        <v>0</v>
      </c>
      <c r="M17" s="107">
        <f t="shared" si="0"/>
        <v>0</v>
      </c>
      <c r="N17" s="107">
        <f t="shared" ref="N17:O21" si="1">IF(G17&lt;I17,I17,G17)</f>
        <v>0</v>
      </c>
      <c r="O17" s="107">
        <f t="shared" si="1"/>
        <v>0</v>
      </c>
    </row>
    <row r="18" spans="5:15" ht="18" hidden="1" customHeight="1">
      <c r="E18" s="110" t="s">
        <v>164</v>
      </c>
      <c r="F18" s="109">
        <f>IFERROR((【1】工事計画書!AM59),"")</f>
        <v>0</v>
      </c>
      <c r="G18" s="109">
        <f>IFERROR((【1】工事計画書!AN59),"")</f>
        <v>0</v>
      </c>
      <c r="H18" s="109">
        <f>IFERROR((【1】工事計画書!AO59),"")</f>
        <v>0</v>
      </c>
      <c r="I18" s="109">
        <f>IFERROR((【1】工事計画書!AP59),"")</f>
        <v>0</v>
      </c>
      <c r="J18" s="109">
        <f>IFERROR((【1】工事計画書!AQ59),"")</f>
        <v>0</v>
      </c>
      <c r="K18" s="108" t="s">
        <v>160</v>
      </c>
      <c r="L18" s="107">
        <f t="shared" si="0"/>
        <v>0</v>
      </c>
      <c r="M18" s="107">
        <f t="shared" si="0"/>
        <v>0</v>
      </c>
      <c r="N18" s="107">
        <f t="shared" si="1"/>
        <v>0</v>
      </c>
      <c r="O18" s="107">
        <f t="shared" si="1"/>
        <v>0</v>
      </c>
    </row>
    <row r="19" spans="5:15" ht="18" hidden="1" customHeight="1">
      <c r="E19" s="110" t="s">
        <v>163</v>
      </c>
      <c r="F19" s="109">
        <f>IFERROR((【1】工事計画書!AM60),"")</f>
        <v>0</v>
      </c>
      <c r="G19" s="109">
        <f>IFERROR((【1】工事計画書!AN60),"")</f>
        <v>0</v>
      </c>
      <c r="H19" s="109">
        <f>IFERROR((【1】工事計画書!AO60),"")</f>
        <v>0</v>
      </c>
      <c r="I19" s="109">
        <f>IFERROR((【1】工事計画書!AP60),"")</f>
        <v>0</v>
      </c>
      <c r="J19" s="109">
        <f>IFERROR((【1】工事計画書!AQ60),"")</f>
        <v>0</v>
      </c>
      <c r="K19" s="108" t="s">
        <v>160</v>
      </c>
      <c r="L19" s="107">
        <f t="shared" si="0"/>
        <v>0</v>
      </c>
      <c r="M19" s="107">
        <f t="shared" si="0"/>
        <v>0</v>
      </c>
      <c r="N19" s="107">
        <f t="shared" si="1"/>
        <v>0</v>
      </c>
      <c r="O19" s="107">
        <f t="shared" si="1"/>
        <v>0</v>
      </c>
    </row>
    <row r="20" spans="5:15" ht="18" hidden="1" customHeight="1">
      <c r="E20" s="110" t="s">
        <v>162</v>
      </c>
      <c r="F20" s="109">
        <f>IFERROR((【1】工事計画書!AM61),"")</f>
        <v>0</v>
      </c>
      <c r="G20" s="109">
        <f>IFERROR((【1】工事計画書!AN61),"")</f>
        <v>0</v>
      </c>
      <c r="H20" s="109">
        <f>IFERROR((【1】工事計画書!AO61),"")</f>
        <v>0</v>
      </c>
      <c r="I20" s="109">
        <f>IFERROR((【1】工事計画書!AP61),"")</f>
        <v>0</v>
      </c>
      <c r="J20" s="109">
        <f>IFERROR((【1】工事計画書!AQ61),"")</f>
        <v>0</v>
      </c>
      <c r="K20" s="108" t="s">
        <v>160</v>
      </c>
      <c r="L20" s="107">
        <f t="shared" si="0"/>
        <v>0</v>
      </c>
      <c r="M20" s="107">
        <f t="shared" si="0"/>
        <v>0</v>
      </c>
      <c r="N20" s="107">
        <f t="shared" si="1"/>
        <v>0</v>
      </c>
      <c r="O20" s="107">
        <f t="shared" si="1"/>
        <v>0</v>
      </c>
    </row>
    <row r="21" spans="5:15" ht="18" hidden="1" customHeight="1">
      <c r="E21" s="110" t="s">
        <v>161</v>
      </c>
      <c r="F21" s="109">
        <f>IFERROR((【1】工事計画書!AM62),"")</f>
        <v>0</v>
      </c>
      <c r="G21" s="109">
        <f>IFERROR((【1】工事計画書!AN62),"")</f>
        <v>0</v>
      </c>
      <c r="H21" s="109">
        <f>IFERROR((【1】工事計画書!AO62),"")</f>
        <v>0</v>
      </c>
      <c r="I21" s="109">
        <f>IFERROR((【1】工事計画書!AP62),"")</f>
        <v>0</v>
      </c>
      <c r="J21" s="109">
        <f>IFERROR((【1】工事計画書!AQ62),"")</f>
        <v>0</v>
      </c>
      <c r="K21" s="108" t="s">
        <v>160</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G27">
    <cfRule type="containsText" dxfId="900" priority="521" operator="containsText" text="A">
      <formula>NOT(ISERROR(SEARCH("A",G27)))</formula>
    </cfRule>
  </conditionalFormatting>
  <conditionalFormatting sqref="F8">
    <cfRule type="expression" dxfId="899" priority="104">
      <formula>AND(F13=1,A8=1)</formula>
    </cfRule>
    <cfRule type="expression" dxfId="898" priority="208">
      <formula>AND(F12=1,B8=1)</formula>
    </cfRule>
    <cfRule type="expression" dxfId="897" priority="312">
      <formula>AND(F11=1,C8=1)</formula>
    </cfRule>
    <cfRule type="expression" dxfId="896" priority="426">
      <formula>AND(F10=1,D8=1)</formula>
    </cfRule>
    <cfRule type="expression" dxfId="895" priority="520">
      <formula>AND(F9=1,E8=1)</formula>
    </cfRule>
  </conditionalFormatting>
  <conditionalFormatting sqref="H8">
    <cfRule type="expression" dxfId="894" priority="102">
      <formula>AND(H13=1,A8=1)</formula>
    </cfRule>
    <cfRule type="expression" dxfId="893" priority="206">
      <formula>AND(H12=1,B8=1)</formula>
    </cfRule>
    <cfRule type="expression" dxfId="892" priority="310">
      <formula>AND(H11=1,C8=1)</formula>
    </cfRule>
    <cfRule type="expression" dxfId="891" priority="424">
      <formula>AND(H10=1,D8=1)</formula>
    </cfRule>
    <cfRule type="expression" dxfId="890" priority="518">
      <formula>AND(H9=1,E8=1)</formula>
    </cfRule>
  </conditionalFormatting>
  <conditionalFormatting sqref="G8">
    <cfRule type="expression" dxfId="889" priority="103">
      <formula>AND(G13=1,A8=1)</formula>
    </cfRule>
    <cfRule type="expression" dxfId="888" priority="207">
      <formula>AND(G12=1,B8=1)</formula>
    </cfRule>
    <cfRule type="expression" dxfId="887" priority="311">
      <formula>AND(G11=1,C8=1)</formula>
    </cfRule>
    <cfRule type="expression" dxfId="886" priority="425">
      <formula>AND(G10=1,D8=1)</formula>
    </cfRule>
    <cfRule type="expression" dxfId="885" priority="519">
      <formula>AND(G9=1,E8=1)</formula>
    </cfRule>
  </conditionalFormatting>
  <conditionalFormatting sqref="J8">
    <cfRule type="expression" dxfId="884" priority="100">
      <formula>AND(J13=1,A8=1)</formula>
    </cfRule>
    <cfRule type="expression" dxfId="883" priority="204">
      <formula>AND(J12=1,B8=1)</formula>
    </cfRule>
    <cfRule type="expression" dxfId="882" priority="308">
      <formula>AND(J11=1,C8=1)</formula>
    </cfRule>
    <cfRule type="expression" dxfId="881" priority="422">
      <formula>AND(J10=1,D8=1)</formula>
    </cfRule>
    <cfRule type="expression" dxfId="880" priority="517">
      <formula>AND(J9=1,E8=1)</formula>
    </cfRule>
  </conditionalFormatting>
  <conditionalFormatting sqref="I8">
    <cfRule type="expression" dxfId="879" priority="101">
      <formula>AND(I13=1,A8=1)</formula>
    </cfRule>
    <cfRule type="expression" dxfId="878" priority="205">
      <formula>AND(I12=1,B8=1)</formula>
    </cfRule>
    <cfRule type="expression" dxfId="877" priority="309">
      <formula>AND(I11=1,C8=1)</formula>
    </cfRule>
    <cfRule type="expression" dxfId="876" priority="423">
      <formula>AND(I10=1,D8=1)</formula>
    </cfRule>
    <cfRule type="expression" dxfId="875" priority="516">
      <formula>AND(I9=1,E8=1)</formula>
    </cfRule>
  </conditionalFormatting>
  <conditionalFormatting sqref="K8">
    <cfRule type="expression" dxfId="874" priority="99">
      <formula>AND(K13=1,A8=1)</formula>
    </cfRule>
    <cfRule type="expression" dxfId="873" priority="203">
      <formula>AND(K12=1,B8=1)</formula>
    </cfRule>
    <cfRule type="expression" dxfId="872" priority="307">
      <formula>AND(K11=1,C8=1)</formula>
    </cfRule>
    <cfRule type="expression" dxfId="871" priority="421">
      <formula>AND(K10=1,D8=1)</formula>
    </cfRule>
    <cfRule type="expression" dxfId="870" priority="515">
      <formula>AND(K9=1,E8=1)</formula>
    </cfRule>
  </conditionalFormatting>
  <conditionalFormatting sqref="L8">
    <cfRule type="expression" dxfId="869" priority="98">
      <formula>AND(L13=1,A8=1)</formula>
    </cfRule>
    <cfRule type="expression" dxfId="868" priority="202">
      <formula>AND(L12=1,B8=1)</formula>
    </cfRule>
    <cfRule type="expression" dxfId="867" priority="306">
      <formula>AND(L11=1,C8=1)</formula>
    </cfRule>
    <cfRule type="expression" dxfId="866" priority="420">
      <formula>AND(L10=1,D8=1)</formula>
    </cfRule>
    <cfRule type="expression" dxfId="865" priority="514">
      <formula>AND(L9=1,E8=1)</formula>
    </cfRule>
  </conditionalFormatting>
  <conditionalFormatting sqref="M8">
    <cfRule type="expression" dxfId="864" priority="97">
      <formula>AND(M13=1,A8=1)</formula>
    </cfRule>
    <cfRule type="expression" dxfId="863" priority="201">
      <formula>AND(M12=1,B8=1)</formula>
    </cfRule>
    <cfRule type="expression" dxfId="862" priority="305">
      <formula>AND(M11=1,C8=1)</formula>
    </cfRule>
    <cfRule type="expression" dxfId="861" priority="419">
      <formula>AND(M10=1,D8=1)</formula>
    </cfRule>
    <cfRule type="expression" dxfId="860" priority="513">
      <formula>AND($M$9=1,$E$8=1)</formula>
    </cfRule>
  </conditionalFormatting>
  <conditionalFormatting sqref="N8">
    <cfRule type="expression" dxfId="859" priority="96">
      <formula>AND(N13=1,A8=1)</formula>
    </cfRule>
    <cfRule type="expression" dxfId="858" priority="200">
      <formula>AND(N12=1,B8=1)</formula>
    </cfRule>
    <cfRule type="expression" dxfId="857" priority="304">
      <formula>AND(N11=1,C8=1)</formula>
    </cfRule>
    <cfRule type="expression" dxfId="856" priority="418">
      <formula>AND(N10=1,D8=1)</formula>
    </cfRule>
    <cfRule type="expression" dxfId="855" priority="512">
      <formula>AND($N$9=1,$E$8=1)</formula>
    </cfRule>
  </conditionalFormatting>
  <conditionalFormatting sqref="O8">
    <cfRule type="expression" dxfId="854" priority="95">
      <formula>AND(O13=1,A8=1)</formula>
    </cfRule>
    <cfRule type="expression" dxfId="853" priority="199">
      <formula>AND(O12=1,B8=1)</formula>
    </cfRule>
    <cfRule type="expression" dxfId="852" priority="303">
      <formula>AND(O11=1,C8=1)</formula>
    </cfRule>
    <cfRule type="expression" dxfId="851" priority="417">
      <formula>AND(O10=1,D8=1)</formula>
    </cfRule>
    <cfRule type="expression" dxfId="850" priority="511">
      <formula>AND($O$9=1,$E$8=1)</formula>
    </cfRule>
  </conditionalFormatting>
  <conditionalFormatting sqref="P8">
    <cfRule type="expression" dxfId="849" priority="94">
      <formula>AND(P13=1,A8=1)</formula>
    </cfRule>
    <cfRule type="expression" dxfId="848" priority="198">
      <formula>AND(P12=1,B8=1)</formula>
    </cfRule>
    <cfRule type="expression" dxfId="847" priority="302">
      <formula>AND(P11=1,C8=1)</formula>
    </cfRule>
    <cfRule type="expression" dxfId="846" priority="416">
      <formula>AND(P10=1,D8=1)</formula>
    </cfRule>
    <cfRule type="expression" dxfId="845" priority="510">
      <formula>AND($P$9=1,$E$8=1)</formula>
    </cfRule>
  </conditionalFormatting>
  <conditionalFormatting sqref="Q8">
    <cfRule type="expression" dxfId="844" priority="93">
      <formula>AND(Q13=1,A8=1)</formula>
    </cfRule>
    <cfRule type="expression" dxfId="843" priority="197">
      <formula>AND(Q12=1,B8=1)</formula>
    </cfRule>
    <cfRule type="expression" dxfId="842" priority="301">
      <formula>AND(Q11=1,C8=1)</formula>
    </cfRule>
    <cfRule type="expression" dxfId="841" priority="415">
      <formula>AND(Q10=1,D8=1)</formula>
    </cfRule>
    <cfRule type="expression" dxfId="840" priority="509">
      <formula>AND($Q$9=1,$E$8=1)</formula>
    </cfRule>
  </conditionalFormatting>
  <conditionalFormatting sqref="R8">
    <cfRule type="expression" dxfId="839" priority="92">
      <formula>AND(R13=1,A8=1)</formula>
    </cfRule>
    <cfRule type="expression" dxfId="838" priority="196">
      <formula>AND(R12=1,B8=1)</formula>
    </cfRule>
    <cfRule type="expression" dxfId="837" priority="300">
      <formula>AND(R11=1,C8=1)</formula>
    </cfRule>
    <cfRule type="expression" dxfId="836" priority="414">
      <formula>AND(R10=1,D8=1)</formula>
    </cfRule>
    <cfRule type="expression" dxfId="835" priority="508">
      <formula>AND($R$9=1,$E$8=1)</formula>
    </cfRule>
  </conditionalFormatting>
  <conditionalFormatting sqref="S8">
    <cfRule type="expression" dxfId="834" priority="91">
      <formula>AND(S13=1,A8=1)</formula>
    </cfRule>
    <cfRule type="expression" dxfId="833" priority="195">
      <formula>AND(S12=1,B8=1)</formula>
    </cfRule>
    <cfRule type="expression" dxfId="832" priority="299">
      <formula>AND(S11=1,C8=1)</formula>
    </cfRule>
    <cfRule type="expression" dxfId="831" priority="413">
      <formula>AND(S10=1,D8=1)</formula>
    </cfRule>
    <cfRule type="expression" dxfId="830" priority="507">
      <formula>AND($S$9=1,$E$8=1)</formula>
    </cfRule>
  </conditionalFormatting>
  <conditionalFormatting sqref="T8">
    <cfRule type="expression" dxfId="829" priority="90">
      <formula>AND(T13=1,A8=1)</formula>
    </cfRule>
    <cfRule type="expression" dxfId="828" priority="194">
      <formula>AND(T12=1,B8=1)</formula>
    </cfRule>
    <cfRule type="expression" dxfId="827" priority="298">
      <formula>AND(T11=1,C8=1)</formula>
    </cfRule>
    <cfRule type="expression" dxfId="826" priority="412">
      <formula>AND(T10=1,D8=1)</formula>
    </cfRule>
    <cfRule type="expression" dxfId="825" priority="506">
      <formula>AND($T$9=1,$E$8=1)</formula>
    </cfRule>
  </conditionalFormatting>
  <conditionalFormatting sqref="U8">
    <cfRule type="expression" dxfId="824" priority="89">
      <formula>AND(U13=1,A8=1)</formula>
    </cfRule>
    <cfRule type="expression" dxfId="823" priority="193">
      <formula>AND(U12=1,B8=1)</formula>
    </cfRule>
    <cfRule type="expression" dxfId="822" priority="297">
      <formula>AND(U11=1,C8=1)</formula>
    </cfRule>
    <cfRule type="expression" dxfId="821" priority="411">
      <formula>AND(U10=1,D8=1)</formula>
    </cfRule>
    <cfRule type="expression" dxfId="820" priority="505">
      <formula>AND($U$9=1,$E$8=1)</formula>
    </cfRule>
  </conditionalFormatting>
  <conditionalFormatting sqref="F7">
    <cfRule type="expression" dxfId="819" priority="88">
      <formula>AND(F13=1,A7=1)</formula>
    </cfRule>
    <cfRule type="expression" dxfId="818" priority="192">
      <formula>AND(F12=1,B7=1)</formula>
    </cfRule>
    <cfRule type="expression" dxfId="817" priority="296">
      <formula>AND(F11=1,C7=1)</formula>
    </cfRule>
    <cfRule type="expression" dxfId="816" priority="410">
      <formula>AND(F10=1,D7=1)</formula>
    </cfRule>
    <cfRule type="expression" dxfId="815" priority="504">
      <formula>AND($F$9=1,$E$7=1)</formula>
    </cfRule>
  </conditionalFormatting>
  <conditionalFormatting sqref="G7">
    <cfRule type="expression" dxfId="814" priority="87">
      <formula>AND(G13=1,A7=1)</formula>
    </cfRule>
    <cfRule type="expression" dxfId="813" priority="191">
      <formula>AND(G12=1,B7=1)</formula>
    </cfRule>
    <cfRule type="expression" dxfId="812" priority="295">
      <formula>AND(G11=1,C7=1)</formula>
    </cfRule>
    <cfRule type="expression" dxfId="811" priority="409">
      <formula>AND(G10=1,D7=1)</formula>
    </cfRule>
    <cfRule type="expression" dxfId="810" priority="503">
      <formula>AND($G$9=1,$E$7=1)</formula>
    </cfRule>
  </conditionalFormatting>
  <conditionalFormatting sqref="H7">
    <cfRule type="expression" dxfId="809" priority="86">
      <formula>AND(H13=1,A7=1)</formula>
    </cfRule>
    <cfRule type="expression" dxfId="808" priority="190">
      <formula>AND(H12=1,B7=1)</formula>
    </cfRule>
    <cfRule type="expression" dxfId="807" priority="294">
      <formula>AND(H11=1,C7=1)</formula>
    </cfRule>
    <cfRule type="expression" dxfId="806" priority="408">
      <formula>AND(H10=1,D7=1)</formula>
    </cfRule>
    <cfRule type="expression" dxfId="805" priority="502">
      <formula>AND($H$9=1,$E$7=1)</formula>
    </cfRule>
  </conditionalFormatting>
  <conditionalFormatting sqref="I7">
    <cfRule type="expression" dxfId="804" priority="85">
      <formula>AND(I13=1,A7=1)</formula>
    </cfRule>
    <cfRule type="expression" dxfId="803" priority="189">
      <formula>AND(I12=1,B7=1)</formula>
    </cfRule>
    <cfRule type="expression" dxfId="802" priority="293">
      <formula>AND(I11=1,C7=1)</formula>
    </cfRule>
    <cfRule type="expression" dxfId="801" priority="407">
      <formula>AND(I10=1,D7=1)</formula>
    </cfRule>
    <cfRule type="expression" dxfId="800" priority="501">
      <formula>AND($I$9=1,$E$7=1)</formula>
    </cfRule>
  </conditionalFormatting>
  <conditionalFormatting sqref="J7">
    <cfRule type="expression" dxfId="799" priority="84">
      <formula>AND(J13=1,A7=1)</formula>
    </cfRule>
    <cfRule type="expression" dxfId="798" priority="188">
      <formula>AND(J12=1,B7=1)</formula>
    </cfRule>
    <cfRule type="expression" dxfId="797" priority="292">
      <formula>AND(J11=1,C7=1)</formula>
    </cfRule>
    <cfRule type="expression" dxfId="796" priority="406">
      <formula>AND(J10=1,D7=1)</formula>
    </cfRule>
    <cfRule type="expression" dxfId="795" priority="500">
      <formula>AND($J$9=1,$E$7=1)</formula>
    </cfRule>
  </conditionalFormatting>
  <conditionalFormatting sqref="K7">
    <cfRule type="expression" dxfId="794" priority="83">
      <formula>AND(K13=1,A7=1)</formula>
    </cfRule>
    <cfRule type="expression" dxfId="793" priority="187">
      <formula>AND(K12=1,B7=1)</formula>
    </cfRule>
    <cfRule type="expression" dxfId="792" priority="291">
      <formula>AND(K11=1,C7=1)</formula>
    </cfRule>
    <cfRule type="expression" dxfId="791" priority="405">
      <formula>AND(K10=1,D7=1)</formula>
    </cfRule>
    <cfRule type="expression" dxfId="790" priority="499">
      <formula>AND($K$9=1,$E$7=1)</formula>
    </cfRule>
  </conditionalFormatting>
  <conditionalFormatting sqref="L7">
    <cfRule type="expression" dxfId="789" priority="82">
      <formula>AND(L13=1,A7=1)</formula>
    </cfRule>
    <cfRule type="expression" dxfId="788" priority="186">
      <formula>AND(L12=1,B7=1)</formula>
    </cfRule>
    <cfRule type="expression" dxfId="787" priority="290">
      <formula>AND(L11=1,C7=1)</formula>
    </cfRule>
    <cfRule type="expression" dxfId="786" priority="404">
      <formula>AND(L10=1,D7=1)</formula>
    </cfRule>
    <cfRule type="expression" dxfId="785" priority="498">
      <formula>AND($L$9=1,$E$7=1)</formula>
    </cfRule>
  </conditionalFormatting>
  <conditionalFormatting sqref="M7">
    <cfRule type="expression" dxfId="784" priority="81">
      <formula>AND(M13=1,A7=1)</formula>
    </cfRule>
    <cfRule type="expression" dxfId="783" priority="185">
      <formula>AND(M12=1,B7=1)</formula>
    </cfRule>
    <cfRule type="expression" dxfId="782" priority="289">
      <formula>AND(M11=1,C7=1)</formula>
    </cfRule>
    <cfRule type="expression" dxfId="781" priority="403">
      <formula>AND(M10=1,D7=1)</formula>
    </cfRule>
    <cfRule type="expression" dxfId="780" priority="497">
      <formula>AND($M$9=1,$E$7=1)</formula>
    </cfRule>
  </conditionalFormatting>
  <conditionalFormatting sqref="N7">
    <cfRule type="expression" dxfId="779" priority="80">
      <formula>AND(N13=1,A7=1)</formula>
    </cfRule>
    <cfRule type="expression" dxfId="778" priority="184">
      <formula>AND(N12=1,B7=1)</formula>
    </cfRule>
    <cfRule type="expression" dxfId="777" priority="288">
      <formula>AND(N11=1,C7=1)</formula>
    </cfRule>
    <cfRule type="expression" dxfId="776" priority="402">
      <formula>AND(N10=1,D7=1)</formula>
    </cfRule>
    <cfRule type="expression" dxfId="775" priority="496">
      <formula>AND($N$9=1,$E$7=1)</formula>
    </cfRule>
  </conditionalFormatting>
  <conditionalFormatting sqref="O7">
    <cfRule type="expression" dxfId="774" priority="79">
      <formula>AND(O13=1,A7=1)</formula>
    </cfRule>
    <cfRule type="expression" dxfId="773" priority="183">
      <formula>AND(O12=1,B7=1)</formula>
    </cfRule>
    <cfRule type="expression" dxfId="772" priority="287">
      <formula>AND(O11=1,C7=1)</formula>
    </cfRule>
    <cfRule type="expression" dxfId="771" priority="401">
      <formula>AND(O10=1,D7=1)</formula>
    </cfRule>
    <cfRule type="expression" dxfId="770" priority="495">
      <formula>AND($O$9=1,$E$7=1)</formula>
    </cfRule>
  </conditionalFormatting>
  <conditionalFormatting sqref="P7">
    <cfRule type="expression" dxfId="769" priority="78">
      <formula>AND(P13=1,A7=1)</formula>
    </cfRule>
    <cfRule type="expression" dxfId="768" priority="182">
      <formula>AND(P12=1,B7=1)</formula>
    </cfRule>
    <cfRule type="expression" dxfId="767" priority="286">
      <formula>AND(P11=1,C7=1)</formula>
    </cfRule>
    <cfRule type="expression" dxfId="766" priority="400">
      <formula>AND(P10=1,D7=1)</formula>
    </cfRule>
    <cfRule type="expression" dxfId="765" priority="494">
      <formula>AND($P$9=1,$E$7=1)</formula>
    </cfRule>
  </conditionalFormatting>
  <conditionalFormatting sqref="Q7">
    <cfRule type="expression" dxfId="764" priority="77">
      <formula>AND(Q13=1,A7=1)</formula>
    </cfRule>
    <cfRule type="expression" dxfId="763" priority="181">
      <formula>AND(Q12=1,B7=1)</formula>
    </cfRule>
    <cfRule type="expression" dxfId="762" priority="285">
      <formula>AND(Q11=1,C7=1)</formula>
    </cfRule>
    <cfRule type="expression" dxfId="761" priority="399">
      <formula>AND(Q10=1,D7=1)</formula>
    </cfRule>
    <cfRule type="expression" dxfId="760" priority="493">
      <formula>AND($Q$9=1,$E$7=1)</formula>
    </cfRule>
  </conditionalFormatting>
  <conditionalFormatting sqref="R7">
    <cfRule type="expression" dxfId="759" priority="76">
      <formula>AND(R13=1,A7=1)</formula>
    </cfRule>
    <cfRule type="expression" dxfId="758" priority="180">
      <formula>AND(R12=1,B7=1)</formula>
    </cfRule>
    <cfRule type="expression" dxfId="757" priority="284">
      <formula>AND(R11=1,C7=1)</formula>
    </cfRule>
    <cfRule type="expression" dxfId="756" priority="398">
      <formula>AND(R10=1,D7=1)</formula>
    </cfRule>
    <cfRule type="expression" dxfId="755" priority="492">
      <formula>AND($R$9=1,$E$7=1)</formula>
    </cfRule>
  </conditionalFormatting>
  <conditionalFormatting sqref="S7">
    <cfRule type="expression" dxfId="754" priority="75">
      <formula>AND(S13=1,A7=1)</formula>
    </cfRule>
    <cfRule type="expression" dxfId="753" priority="179">
      <formula>AND(S12=1,B7=1)</formula>
    </cfRule>
    <cfRule type="expression" dxfId="752" priority="283">
      <formula>AND(S11=1,C7=1)</formula>
    </cfRule>
    <cfRule type="expression" dxfId="751" priority="397">
      <formula>AND(S10=1,D7=1)</formula>
    </cfRule>
    <cfRule type="expression" dxfId="750" priority="491">
      <formula>AND($S$9=1,$E$7=1)</formula>
    </cfRule>
  </conditionalFormatting>
  <conditionalFormatting sqref="T7">
    <cfRule type="expression" dxfId="749" priority="74">
      <formula>AND(T13=1,A7=1)</formula>
    </cfRule>
    <cfRule type="expression" dxfId="748" priority="178">
      <formula>AND(T12=1,B7=1)</formula>
    </cfRule>
    <cfRule type="expression" dxfId="747" priority="282">
      <formula>AND(T11=1,C7=1)</formula>
    </cfRule>
    <cfRule type="expression" dxfId="746" priority="396">
      <formula>AND(T10=1,D7=1)</formula>
    </cfRule>
    <cfRule type="expression" dxfId="745" priority="490">
      <formula>AND($T$9=1,$E$7=1)</formula>
    </cfRule>
  </conditionalFormatting>
  <conditionalFormatting sqref="U7">
    <cfRule type="expression" dxfId="744" priority="73">
      <formula>AND(U13=1,A7=1)</formula>
    </cfRule>
    <cfRule type="expression" dxfId="743" priority="177">
      <formula>AND(U12=1,B7=1)</formula>
    </cfRule>
    <cfRule type="expression" dxfId="742" priority="281">
      <formula>AND(U11=1,C7=1)</formula>
    </cfRule>
    <cfRule type="expression" dxfId="741" priority="395">
      <formula>AND(U10=1,D7=1)</formula>
    </cfRule>
    <cfRule type="expression" dxfId="740" priority="489">
      <formula>AND($U$9=1,$E$7=1)</formula>
    </cfRule>
  </conditionalFormatting>
  <conditionalFormatting sqref="F6">
    <cfRule type="expression" dxfId="739" priority="72">
      <formula>AND(F13=1,A6=1)</formula>
    </cfRule>
    <cfRule type="expression" dxfId="738" priority="176">
      <formula>AND(F12=1,B6=1)</formula>
    </cfRule>
    <cfRule type="expression" dxfId="737" priority="280">
      <formula>AND(F11=1,C6=1)</formula>
    </cfRule>
    <cfRule type="expression" dxfId="736" priority="394">
      <formula>AND(F10=1,D6=1)</formula>
    </cfRule>
    <cfRule type="expression" dxfId="735" priority="488">
      <formula>AND($F$9=1,$E$6=1)</formula>
    </cfRule>
  </conditionalFormatting>
  <conditionalFormatting sqref="G6">
    <cfRule type="expression" dxfId="734" priority="71">
      <formula>AND(G13=1,A6=1)</formula>
    </cfRule>
    <cfRule type="expression" dxfId="733" priority="175">
      <formula>AND(G12=1,B6=1)</formula>
    </cfRule>
    <cfRule type="expression" dxfId="732" priority="279">
      <formula>AND(G11=1,C6=1)</formula>
    </cfRule>
    <cfRule type="expression" dxfId="731" priority="393">
      <formula>AND(G10=1,D6=1)</formula>
    </cfRule>
    <cfRule type="expression" dxfId="730" priority="487">
      <formula>AND($G$9=1,$E$6=1)</formula>
    </cfRule>
  </conditionalFormatting>
  <conditionalFormatting sqref="H6">
    <cfRule type="expression" dxfId="729" priority="70">
      <formula>AND(H13=1,A6=1)</formula>
    </cfRule>
    <cfRule type="expression" dxfId="728" priority="174">
      <formula>AND(H12=1,B6=1)</formula>
    </cfRule>
    <cfRule type="expression" dxfId="727" priority="278">
      <formula>AND(H11=1,C6=1)</formula>
    </cfRule>
    <cfRule type="expression" dxfId="726" priority="392">
      <formula>AND(H10=1,D6=1)</formula>
    </cfRule>
    <cfRule type="expression" dxfId="725" priority="486">
      <formula>AND($H$9=1,$E$6=1)</formula>
    </cfRule>
  </conditionalFormatting>
  <conditionalFormatting sqref="I6">
    <cfRule type="expression" dxfId="724" priority="69">
      <formula>AND(I13=1,A6=1)</formula>
    </cfRule>
    <cfRule type="expression" dxfId="723" priority="173">
      <formula>AND(I12=1,B6=1)</formula>
    </cfRule>
    <cfRule type="expression" dxfId="722" priority="277">
      <formula>AND(I11=1,C6=1)</formula>
    </cfRule>
    <cfRule type="expression" dxfId="721" priority="391">
      <formula>AND(I10=1,D6=1)</formula>
    </cfRule>
    <cfRule type="expression" dxfId="720" priority="485">
      <formula>AND($I$9=1,$E$6=1)</formula>
    </cfRule>
  </conditionalFormatting>
  <conditionalFormatting sqref="J6">
    <cfRule type="expression" dxfId="719" priority="68">
      <formula>AND(J13=1,A6=1)</formula>
    </cfRule>
    <cfRule type="expression" dxfId="718" priority="172">
      <formula>AND(J12=1,B6=1)</formula>
    </cfRule>
    <cfRule type="expression" dxfId="717" priority="276">
      <formula>AND(J11=1,C6=1)</formula>
    </cfRule>
    <cfRule type="expression" dxfId="716" priority="390">
      <formula>AND(J10=1,D6=1)</formula>
    </cfRule>
    <cfRule type="expression" dxfId="715" priority="484">
      <formula>AND($J$9=1,$E$6=1)</formula>
    </cfRule>
  </conditionalFormatting>
  <conditionalFormatting sqref="K6">
    <cfRule type="expression" dxfId="714" priority="67">
      <formula>AND(K13=1,A6=1)</formula>
    </cfRule>
    <cfRule type="expression" dxfId="713" priority="171">
      <formula>AND(K12=1,B6=1)</formula>
    </cfRule>
    <cfRule type="expression" dxfId="712" priority="275">
      <formula>AND(K11=1,C6=1)</formula>
    </cfRule>
    <cfRule type="expression" dxfId="711" priority="389">
      <formula>AND(K10=1,D6=1)</formula>
    </cfRule>
    <cfRule type="expression" dxfId="710" priority="483">
      <formula>AND($K$9=1,$E$6=1)</formula>
    </cfRule>
  </conditionalFormatting>
  <conditionalFormatting sqref="L6">
    <cfRule type="expression" dxfId="709" priority="66">
      <formula>AND(L13=1,A6=1)</formula>
    </cfRule>
    <cfRule type="expression" dxfId="708" priority="170">
      <formula>AND(L12=1,B6=1)</formula>
    </cfRule>
    <cfRule type="expression" dxfId="707" priority="274">
      <formula>AND(L11=1,C6=1)</formula>
    </cfRule>
    <cfRule type="expression" dxfId="706" priority="388">
      <formula>AND(L10=1,D6=1)</formula>
    </cfRule>
    <cfRule type="expression" dxfId="705" priority="482">
      <formula>AND($L$9=1,$E$6=1)</formula>
    </cfRule>
  </conditionalFormatting>
  <conditionalFormatting sqref="M6">
    <cfRule type="expression" dxfId="704" priority="65">
      <formula>AND(M13=1,A6=1)</formula>
    </cfRule>
    <cfRule type="expression" dxfId="703" priority="169">
      <formula>AND(M12=1,B6=1)</formula>
    </cfRule>
    <cfRule type="expression" dxfId="702" priority="273">
      <formula>AND(M11=1,C6=1)</formula>
    </cfRule>
    <cfRule type="expression" dxfId="701" priority="387">
      <formula>AND(M10=1,D6=1)</formula>
    </cfRule>
    <cfRule type="expression" dxfId="700" priority="481">
      <formula>AND($M$9=1,$E$6=1)</formula>
    </cfRule>
  </conditionalFormatting>
  <conditionalFormatting sqref="N6">
    <cfRule type="expression" dxfId="699" priority="64">
      <formula>AND(N13=1,A6=1)</formula>
    </cfRule>
    <cfRule type="expression" dxfId="698" priority="168">
      <formula>AND(N12=1,B6=1)</formula>
    </cfRule>
    <cfRule type="expression" dxfId="697" priority="272">
      <formula>AND(N11=1,C6=1)</formula>
    </cfRule>
    <cfRule type="expression" dxfId="696" priority="386">
      <formula>AND(N10=1,D6=1)</formula>
    </cfRule>
    <cfRule type="expression" dxfId="695" priority="480">
      <formula>AND($N$9=1,$E$6=1)</formula>
    </cfRule>
  </conditionalFormatting>
  <conditionalFormatting sqref="O6">
    <cfRule type="expression" dxfId="694" priority="63">
      <formula>AND(O13=1,A6=1)</formula>
    </cfRule>
    <cfRule type="expression" dxfId="693" priority="167">
      <formula>AND(O12=1,B6=1)</formula>
    </cfRule>
    <cfRule type="expression" dxfId="692" priority="271">
      <formula>AND(O11=1,C6=1)</formula>
    </cfRule>
    <cfRule type="expression" dxfId="691" priority="385">
      <formula>AND(O10=1,D6=1)</formula>
    </cfRule>
    <cfRule type="expression" dxfId="690" priority="479">
      <formula>AND($O$9=1,$E$6=1)</formula>
    </cfRule>
  </conditionalFormatting>
  <conditionalFormatting sqref="P6">
    <cfRule type="expression" dxfId="689" priority="62">
      <formula>AND(P13=1,A6=1)</formula>
    </cfRule>
    <cfRule type="expression" dxfId="688" priority="166">
      <formula>AND(P12=1,B6=1)</formula>
    </cfRule>
    <cfRule type="expression" dxfId="687" priority="270">
      <formula>AND(P11=1,C6=1)</formula>
    </cfRule>
    <cfRule type="expression" dxfId="686" priority="384">
      <formula>AND(P10=1,D6=1)</formula>
    </cfRule>
    <cfRule type="expression" dxfId="685" priority="478">
      <formula>AND($P$9=1,$E$6=1)</formula>
    </cfRule>
  </conditionalFormatting>
  <conditionalFormatting sqref="Q6">
    <cfRule type="expression" dxfId="684" priority="61">
      <formula>AND(Q13=1,A6=1)</formula>
    </cfRule>
    <cfRule type="expression" dxfId="683" priority="165">
      <formula>AND(Q12=1,B6=1)</formula>
    </cfRule>
    <cfRule type="expression" dxfId="682" priority="269">
      <formula>AND(Q11=1,C6=1)</formula>
    </cfRule>
    <cfRule type="expression" dxfId="681" priority="383">
      <formula>AND(Q10=1,D6=1)</formula>
    </cfRule>
    <cfRule type="expression" dxfId="680" priority="477">
      <formula>AND($Q$9=1,$E$6=1)</formula>
    </cfRule>
  </conditionalFormatting>
  <conditionalFormatting sqref="R6">
    <cfRule type="expression" dxfId="679" priority="60">
      <formula>AND(R13=1,A6=1)</formula>
    </cfRule>
    <cfRule type="expression" dxfId="678" priority="164">
      <formula>AND(R12=1,B6=1)</formula>
    </cfRule>
    <cfRule type="expression" dxfId="677" priority="268">
      <formula>AND(R11=1,C6=1)</formula>
    </cfRule>
    <cfRule type="expression" dxfId="676" priority="382">
      <formula>AND(R10=1,D6=1)</formula>
    </cfRule>
    <cfRule type="expression" dxfId="675" priority="476">
      <formula>AND($R$9=1,$E$6=1)</formula>
    </cfRule>
  </conditionalFormatting>
  <conditionalFormatting sqref="S6">
    <cfRule type="expression" dxfId="674" priority="59">
      <formula>AND(S13=1,A6=1)</formula>
    </cfRule>
    <cfRule type="expression" dxfId="673" priority="163">
      <formula>AND(S12=1,B6=1)</formula>
    </cfRule>
    <cfRule type="expression" dxfId="672" priority="267">
      <formula>AND(S11=1,C6=1)</formula>
    </cfRule>
    <cfRule type="expression" dxfId="671" priority="381">
      <formula>AND(S10=1,D6=1)</formula>
    </cfRule>
    <cfRule type="expression" dxfId="670" priority="475">
      <formula>AND($S$9=1,$E$6=1)</formula>
    </cfRule>
  </conditionalFormatting>
  <conditionalFormatting sqref="T6">
    <cfRule type="expression" dxfId="669" priority="58">
      <formula>AND(T13=1,A6=1)</formula>
    </cfRule>
    <cfRule type="expression" dxfId="668" priority="162">
      <formula>AND(T12=1,B6=1)</formula>
    </cfRule>
    <cfRule type="expression" dxfId="667" priority="266">
      <formula>AND(T11=1,C6=1)</formula>
    </cfRule>
    <cfRule type="expression" dxfId="666" priority="380">
      <formula>AND(T10=1,D6=1)</formula>
    </cfRule>
    <cfRule type="expression" dxfId="665" priority="474">
      <formula>AND($T$9=1,$E$6=1)</formula>
    </cfRule>
  </conditionalFormatting>
  <conditionalFormatting sqref="U6">
    <cfRule type="expression" dxfId="664" priority="57">
      <formula>AND(U13=1,A6=1)</formula>
    </cfRule>
    <cfRule type="expression" dxfId="663" priority="161">
      <formula>AND(U12=1,B6=1)</formula>
    </cfRule>
    <cfRule type="expression" dxfId="662" priority="265">
      <formula>AND(U11=1,C6=1)</formula>
    </cfRule>
    <cfRule type="expression" dxfId="661" priority="379">
      <formula>AND(U10=1,D6=1)</formula>
    </cfRule>
    <cfRule type="expression" dxfId="660" priority="473">
      <formula>AND($U$9=1,$E$6=1)</formula>
    </cfRule>
  </conditionalFormatting>
  <conditionalFormatting sqref="F5">
    <cfRule type="expression" dxfId="659" priority="56">
      <formula>AND(F13=1,A5=1)</formula>
    </cfRule>
    <cfRule type="expression" dxfId="658" priority="160">
      <formula>AND(F12=1,B5=1)</formula>
    </cfRule>
    <cfRule type="expression" dxfId="657" priority="264">
      <formula>AND(F11=1,C5=1)</formula>
    </cfRule>
    <cfRule type="expression" dxfId="656" priority="378">
      <formula>AND(F10=1,D5=1)</formula>
    </cfRule>
    <cfRule type="expression" dxfId="655" priority="472">
      <formula>AND($F$9=1,$E$5=1)</formula>
    </cfRule>
  </conditionalFormatting>
  <conditionalFormatting sqref="G5">
    <cfRule type="expression" dxfId="654" priority="55">
      <formula>AND(G13=1,A5=1)</formula>
    </cfRule>
    <cfRule type="expression" dxfId="653" priority="159">
      <formula>AND(G12=1,B5=1)</formula>
    </cfRule>
    <cfRule type="expression" dxfId="652" priority="263">
      <formula>AND(G11=1,C5=1)</formula>
    </cfRule>
    <cfRule type="expression" dxfId="651" priority="377">
      <formula>AND(G10=1,D5=1)</formula>
    </cfRule>
    <cfRule type="expression" dxfId="650" priority="471">
      <formula>AND($G$9=1,$E$5=1)</formula>
    </cfRule>
  </conditionalFormatting>
  <conditionalFormatting sqref="H5">
    <cfRule type="expression" dxfId="649" priority="54">
      <formula>AND(H13=1,A5=1)</formula>
    </cfRule>
    <cfRule type="expression" dxfId="648" priority="158">
      <formula>AND(H12=1,B5=1)</formula>
    </cfRule>
    <cfRule type="expression" dxfId="647" priority="262">
      <formula>AND(H11=1,C5=1)</formula>
    </cfRule>
    <cfRule type="expression" dxfId="646" priority="376">
      <formula>AND(H10=1,D5=1)</formula>
    </cfRule>
    <cfRule type="expression" dxfId="645" priority="470">
      <formula>AND($H$9=1,$E$5=1)</formula>
    </cfRule>
  </conditionalFormatting>
  <conditionalFormatting sqref="I5">
    <cfRule type="expression" dxfId="644" priority="53">
      <formula>AND(I13=1,A5=1)</formula>
    </cfRule>
    <cfRule type="expression" dxfId="643" priority="157">
      <formula>AND(I12=1,B5=1)</formula>
    </cfRule>
    <cfRule type="expression" dxfId="642" priority="261">
      <formula>AND(I11=1,C5=1)</formula>
    </cfRule>
    <cfRule type="expression" dxfId="641" priority="375">
      <formula>AND(I10=1,D5=1)</formula>
    </cfRule>
    <cfRule type="expression" dxfId="640" priority="469">
      <formula>AND(I9=1,E5=1)</formula>
    </cfRule>
  </conditionalFormatting>
  <conditionalFormatting sqref="J5">
    <cfRule type="expression" dxfId="639" priority="52">
      <formula>AND(J13=1,A5=1)</formula>
    </cfRule>
    <cfRule type="expression" dxfId="638" priority="156">
      <formula>AND(J12=1,B5=1)</formula>
    </cfRule>
    <cfRule type="expression" dxfId="637" priority="260">
      <formula>AND(J11=1,C5=1)</formula>
    </cfRule>
    <cfRule type="expression" dxfId="636" priority="374">
      <formula>AND(J10=1,D5=1)</formula>
    </cfRule>
    <cfRule type="expression" dxfId="635" priority="468">
      <formula>AND(J9=1,E5=1)</formula>
    </cfRule>
  </conditionalFormatting>
  <conditionalFormatting sqref="K5">
    <cfRule type="expression" dxfId="634" priority="51">
      <formula>AND(K13=1,A5=1)</formula>
    </cfRule>
    <cfRule type="expression" dxfId="633" priority="155">
      <formula>AND(K12=1,B5=1)</formula>
    </cfRule>
    <cfRule type="expression" dxfId="632" priority="259">
      <formula>AND(K11=1,C5=1)</formula>
    </cfRule>
    <cfRule type="expression" dxfId="631" priority="373">
      <formula>AND(K10=1,D5=1)</formula>
    </cfRule>
    <cfRule type="expression" dxfId="630" priority="467">
      <formula>AND(K9=1,E5=1)</formula>
    </cfRule>
  </conditionalFormatting>
  <conditionalFormatting sqref="L5">
    <cfRule type="expression" dxfId="629" priority="50">
      <formula>AND(L13=1,A5=1)</formula>
    </cfRule>
    <cfRule type="expression" dxfId="628" priority="154">
      <formula>AND(L12=1,B5=1)</formula>
    </cfRule>
    <cfRule type="expression" dxfId="627" priority="258">
      <formula>AND(L11=1,C5=1)</formula>
    </cfRule>
    <cfRule type="expression" dxfId="626" priority="372">
      <formula>AND(L10=1,D5=1)</formula>
    </cfRule>
    <cfRule type="expression" dxfId="625" priority="466">
      <formula>AND(L9=1,E5=1)</formula>
    </cfRule>
  </conditionalFormatting>
  <conditionalFormatting sqref="M5">
    <cfRule type="expression" dxfId="624" priority="49">
      <formula>AND(M13=1,A5=1)</formula>
    </cfRule>
    <cfRule type="expression" dxfId="623" priority="153">
      <formula>AND(M12=1,B5=1)</formula>
    </cfRule>
    <cfRule type="expression" dxfId="622" priority="257">
      <formula>AND(M11=1,C5=1)</formula>
    </cfRule>
    <cfRule type="expression" dxfId="621" priority="371">
      <formula>AND(M10=1,D5=1)</formula>
    </cfRule>
    <cfRule type="expression" dxfId="620" priority="465">
      <formula>AND(M9=1,E5=1)</formula>
    </cfRule>
  </conditionalFormatting>
  <conditionalFormatting sqref="N5">
    <cfRule type="expression" dxfId="619" priority="48">
      <formula>AND(N13=1,A5=1)</formula>
    </cfRule>
    <cfRule type="expression" dxfId="618" priority="152">
      <formula>AND(N12=1,B5=1)</formula>
    </cfRule>
    <cfRule type="expression" dxfId="617" priority="256">
      <formula>AND(N11=1,C5=1)</formula>
    </cfRule>
    <cfRule type="expression" dxfId="616" priority="370">
      <formula>AND(N10=1,D5=1)</formula>
    </cfRule>
    <cfRule type="expression" dxfId="615" priority="464">
      <formula>AND(N9=1,E5=1)</formula>
    </cfRule>
  </conditionalFormatting>
  <conditionalFormatting sqref="O5">
    <cfRule type="expression" dxfId="614" priority="47">
      <formula>AND(O13=1,A5=1)</formula>
    </cfRule>
    <cfRule type="expression" dxfId="613" priority="151">
      <formula>AND(O12=1,B5=1)</formula>
    </cfRule>
    <cfRule type="expression" dxfId="612" priority="255">
      <formula>AND(O11=1,C5=1)</formula>
    </cfRule>
    <cfRule type="expression" dxfId="611" priority="369">
      <formula>AND(O10=1,D5=1)</formula>
    </cfRule>
    <cfRule type="expression" dxfId="610" priority="463">
      <formula>AND(O9=1,E5=1)</formula>
    </cfRule>
  </conditionalFormatting>
  <conditionalFormatting sqref="P5">
    <cfRule type="expression" dxfId="609" priority="46">
      <formula>AND(P13=1,A5=1)</formula>
    </cfRule>
    <cfRule type="expression" dxfId="608" priority="150">
      <formula>AND(P12=1,B5=1)</formula>
    </cfRule>
    <cfRule type="expression" dxfId="607" priority="254">
      <formula>AND(P11=1,C5=1)</formula>
    </cfRule>
    <cfRule type="expression" dxfId="606" priority="368">
      <formula>AND(P10=1,D5=1)</formula>
    </cfRule>
    <cfRule type="expression" dxfId="605" priority="462">
      <formula>AND(P9=1,E5=1)</formula>
    </cfRule>
  </conditionalFormatting>
  <conditionalFormatting sqref="Q5">
    <cfRule type="expression" dxfId="604" priority="45">
      <formula>AND(Q13=1,A5=1)</formula>
    </cfRule>
    <cfRule type="expression" dxfId="603" priority="149">
      <formula>AND(Q12=1,B5=1)</formula>
    </cfRule>
    <cfRule type="expression" dxfId="602" priority="253">
      <formula>AND(Q11=1,C5=1)</formula>
    </cfRule>
    <cfRule type="expression" dxfId="601" priority="367">
      <formula>AND(Q10=1,D5=1)</formula>
    </cfRule>
    <cfRule type="expression" dxfId="600" priority="461">
      <formula>AND(Q9=1,E5=1)</formula>
    </cfRule>
  </conditionalFormatting>
  <conditionalFormatting sqref="R5">
    <cfRule type="expression" dxfId="599" priority="44">
      <formula>AND(R13=1,A5=1)</formula>
    </cfRule>
    <cfRule type="expression" dxfId="598" priority="148">
      <formula>AND(R12=1,B5=1)</formula>
    </cfRule>
    <cfRule type="expression" dxfId="597" priority="252">
      <formula>AND(R11=1,C5=1)</formula>
    </cfRule>
    <cfRule type="expression" dxfId="596" priority="366">
      <formula>AND(R10=1,D5=1)</formula>
    </cfRule>
    <cfRule type="expression" dxfId="595" priority="460">
      <formula>AND(R9=1,E5=1)</formula>
    </cfRule>
  </conditionalFormatting>
  <conditionalFormatting sqref="S5">
    <cfRule type="expression" dxfId="594" priority="43">
      <formula>AND(S13=1,A5=1)</formula>
    </cfRule>
    <cfRule type="expression" dxfId="593" priority="147">
      <formula>AND(S12=1,B5=1)</formula>
    </cfRule>
    <cfRule type="expression" dxfId="592" priority="251">
      <formula>AND(S11=1,C5=1)</formula>
    </cfRule>
    <cfRule type="expression" dxfId="591" priority="365">
      <formula>AND(S10=1,D5=1)</formula>
    </cfRule>
    <cfRule type="expression" dxfId="590" priority="459">
      <formula>AND(S9=1,E5=1)</formula>
    </cfRule>
  </conditionalFormatting>
  <conditionalFormatting sqref="T5">
    <cfRule type="expression" dxfId="589" priority="42">
      <formula>AND(T13=1,A5=1)</formula>
    </cfRule>
    <cfRule type="expression" dxfId="588" priority="146">
      <formula>AND(T12=1,B5=1)</formula>
    </cfRule>
    <cfRule type="expression" dxfId="587" priority="250">
      <formula>AND(T11=1,C5=1)</formula>
    </cfRule>
    <cfRule type="expression" dxfId="586" priority="364">
      <formula>AND(T10=1,D5=1)</formula>
    </cfRule>
    <cfRule type="expression" dxfId="585" priority="458">
      <formula>AND(T9=1,E5=1)</formula>
    </cfRule>
  </conditionalFormatting>
  <conditionalFormatting sqref="U5">
    <cfRule type="expression" dxfId="584" priority="41">
      <formula>AND(U13=1,A5=1)</formula>
    </cfRule>
    <cfRule type="expression" dxfId="583" priority="145">
      <formula>AND(U12=1,B5=1)</formula>
    </cfRule>
    <cfRule type="expression" dxfId="582" priority="249">
      <formula>AND(U11=1,C5=1)</formula>
    </cfRule>
    <cfRule type="expression" dxfId="581" priority="363">
      <formula>AND(U10=1,D5=1)</formula>
    </cfRule>
    <cfRule type="expression" dxfId="580" priority="457">
      <formula>AND(U9=1,E5=1)</formula>
    </cfRule>
  </conditionalFormatting>
  <conditionalFormatting sqref="F4">
    <cfRule type="expression" dxfId="579" priority="40">
      <formula>AND(F13=1,A4=1)</formula>
    </cfRule>
    <cfRule type="expression" dxfId="578" priority="144">
      <formula>AND(F12=1,B4=1)</formula>
    </cfRule>
    <cfRule type="expression" dxfId="577" priority="248">
      <formula>AND(F11=1,C4=1)</formula>
    </cfRule>
    <cfRule type="expression" dxfId="576" priority="362">
      <formula>AND(F10=1,D4=1)</formula>
    </cfRule>
    <cfRule type="expression" dxfId="575" priority="456">
      <formula>AND(F9=1,E4=1)</formula>
    </cfRule>
  </conditionalFormatting>
  <conditionalFormatting sqref="R4">
    <cfRule type="expression" dxfId="574" priority="28">
      <formula>AND(R13=1,A4=1)</formula>
    </cfRule>
    <cfRule type="expression" dxfId="573" priority="132">
      <formula>AND(R12=1,B4=1)</formula>
    </cfRule>
    <cfRule type="expression" dxfId="572" priority="236">
      <formula>AND(R11=1,C4=1)</formula>
    </cfRule>
    <cfRule type="expression" dxfId="571" priority="340">
      <formula>AND(R10=1,D4=1)</formula>
    </cfRule>
    <cfRule type="expression" dxfId="570" priority="454">
      <formula>AND(R9=1,E4=1)</formula>
    </cfRule>
  </conditionalFormatting>
  <conditionalFormatting sqref="S4">
    <cfRule type="expression" dxfId="569" priority="27">
      <formula>AND(S13=1,A4=1)</formula>
    </cfRule>
    <cfRule type="expression" dxfId="568" priority="131">
      <formula>AND(S12=1,B4=1)</formula>
    </cfRule>
    <cfRule type="expression" dxfId="567" priority="235">
      <formula>AND(S11=1,C4=1)</formula>
    </cfRule>
    <cfRule type="expression" dxfId="566" priority="339">
      <formula>AND(S10=1,D4=1)</formula>
    </cfRule>
    <cfRule type="expression" dxfId="565" priority="453">
      <formula>AND(S9=1,E4=1)</formula>
    </cfRule>
  </conditionalFormatting>
  <conditionalFormatting sqref="T4">
    <cfRule type="expression" dxfId="564" priority="26">
      <formula>AND(T13=1,A4=1)</formula>
    </cfRule>
    <cfRule type="expression" dxfId="563" priority="130">
      <formula>AND(T12=1,B4=1)</formula>
    </cfRule>
    <cfRule type="expression" dxfId="562" priority="234">
      <formula>AND(T11=1,C4=1)</formula>
    </cfRule>
    <cfRule type="expression" dxfId="561" priority="338">
      <formula>AND(T10=1,D4=1)</formula>
    </cfRule>
    <cfRule type="expression" dxfId="560" priority="452">
      <formula>AND(T9=1,E4=1)</formula>
    </cfRule>
  </conditionalFormatting>
  <conditionalFormatting sqref="U4">
    <cfRule type="expression" dxfId="559" priority="25">
      <formula>AND(U13=1,A4=1)</formula>
    </cfRule>
    <cfRule type="expression" dxfId="558" priority="129">
      <formula>AND(U12=1,B4=1)</formula>
    </cfRule>
    <cfRule type="expression" dxfId="557" priority="233">
      <formula>AND(U11=1,C4=1)</formula>
    </cfRule>
    <cfRule type="expression" dxfId="556" priority="337">
      <formula>AND(U10=1,D4=1)</formula>
    </cfRule>
    <cfRule type="expression" dxfId="555" priority="451">
      <formula>AND(U9=1,E4=1)</formula>
    </cfRule>
  </conditionalFormatting>
  <conditionalFormatting sqref="F3">
    <cfRule type="expression" dxfId="554" priority="24">
      <formula>AND(F13=1,A3=1)</formula>
    </cfRule>
    <cfRule type="expression" dxfId="553" priority="128">
      <formula>AND(F12=1,B3=1)</formula>
    </cfRule>
    <cfRule type="expression" dxfId="552" priority="232">
      <formula>AND(F11=1,C3=1)</formula>
    </cfRule>
    <cfRule type="expression" dxfId="551" priority="336">
      <formula>AND(F10=1,D3=1)</formula>
    </cfRule>
    <cfRule type="expression" dxfId="550" priority="450">
      <formula>AND(F9=1,E3=1)</formula>
    </cfRule>
  </conditionalFormatting>
  <conditionalFormatting sqref="G3">
    <cfRule type="expression" dxfId="549" priority="23">
      <formula>AND(G13=1,A3=1)</formula>
    </cfRule>
    <cfRule type="expression" dxfId="548" priority="127">
      <formula>AND(G12=1,B3=1)</formula>
    </cfRule>
    <cfRule type="expression" dxfId="547" priority="231">
      <formula>AND(G11=1,C3=1)</formula>
    </cfRule>
    <cfRule type="expression" dxfId="546" priority="335">
      <formula>AND(G10=1,D3=1)</formula>
    </cfRule>
    <cfRule type="expression" dxfId="545" priority="449">
      <formula>AND(G9=1,E3=1)</formula>
    </cfRule>
  </conditionalFormatting>
  <conditionalFormatting sqref="H3">
    <cfRule type="expression" dxfId="544" priority="22">
      <formula>AND(H13=1,A3=1)</formula>
    </cfRule>
    <cfRule type="expression" dxfId="543" priority="126">
      <formula>AND(H12=1,B3=1)</formula>
    </cfRule>
    <cfRule type="expression" dxfId="542" priority="230">
      <formula>AND(H11=1,C3=1)</formula>
    </cfRule>
    <cfRule type="expression" dxfId="541" priority="334">
      <formula>AND(H10=1,D3=1)</formula>
    </cfRule>
    <cfRule type="expression" dxfId="540" priority="448">
      <formula>AND(H9=1,E3=1)</formula>
    </cfRule>
  </conditionalFormatting>
  <conditionalFormatting sqref="I3">
    <cfRule type="expression" dxfId="539" priority="21">
      <formula>AND(I13=1,A3=1)</formula>
    </cfRule>
    <cfRule type="expression" dxfId="538" priority="125">
      <formula>AND(I12=1,B3=1)</formula>
    </cfRule>
    <cfRule type="expression" dxfId="537" priority="229">
      <formula>AND(I11=1,C3=1)</formula>
    </cfRule>
    <cfRule type="expression" dxfId="536" priority="333">
      <formula>AND(I10=1,D3=1)</formula>
    </cfRule>
    <cfRule type="expression" dxfId="535" priority="447">
      <formula>AND(I9=1,E3=1)</formula>
    </cfRule>
  </conditionalFormatting>
  <conditionalFormatting sqref="J3">
    <cfRule type="expression" dxfId="534" priority="20">
      <formula>AND(J13=1,A3=1)</formula>
    </cfRule>
    <cfRule type="expression" dxfId="533" priority="124">
      <formula>AND(J12=1,B3=1)</formula>
    </cfRule>
    <cfRule type="expression" dxfId="532" priority="228">
      <formula>AND(J11=1,C3=1)</formula>
    </cfRule>
    <cfRule type="expression" dxfId="531" priority="332">
      <formula>AND(J10=1,D3=1)</formula>
    </cfRule>
    <cfRule type="expression" dxfId="530" priority="446">
      <formula>AND(J9=1,E3=1)</formula>
    </cfRule>
  </conditionalFormatting>
  <conditionalFormatting sqref="K3">
    <cfRule type="expression" dxfId="529" priority="19">
      <formula>AND(K13=1,A3=1)</formula>
    </cfRule>
    <cfRule type="expression" dxfId="528" priority="123">
      <formula>AND(K12=1,B3=1)</formula>
    </cfRule>
    <cfRule type="expression" dxfId="527" priority="227">
      <formula>AND(K11=1,C3=1)</formula>
    </cfRule>
    <cfRule type="expression" dxfId="526" priority="331">
      <formula>AND(K10=1,D3=1)</formula>
    </cfRule>
    <cfRule type="expression" dxfId="525" priority="445">
      <formula>AND(K9=1,E3=1)</formula>
    </cfRule>
  </conditionalFormatting>
  <conditionalFormatting sqref="L3">
    <cfRule type="expression" dxfId="524" priority="18">
      <formula>AND(L13=1,A3=1)</formula>
    </cfRule>
    <cfRule type="expression" dxfId="523" priority="122">
      <formula>AND(L12=1,B3=1)</formula>
    </cfRule>
    <cfRule type="expression" dxfId="522" priority="226">
      <formula>AND(L11=1,C3=1)</formula>
    </cfRule>
    <cfRule type="expression" dxfId="521" priority="330">
      <formula>AND(L10=1,D3=1)</formula>
    </cfRule>
    <cfRule type="expression" dxfId="520" priority="444">
      <formula>AND(L9=1,E3=1)</formula>
    </cfRule>
  </conditionalFormatting>
  <conditionalFormatting sqref="M3">
    <cfRule type="expression" dxfId="519" priority="17">
      <formula>AND(M13=1,A3=1)</formula>
    </cfRule>
    <cfRule type="expression" dxfId="518" priority="121">
      <formula>AND(M12=1,B3=1)</formula>
    </cfRule>
    <cfRule type="expression" dxfId="517" priority="225">
      <formula>AND(M11=1,C3=1)</formula>
    </cfRule>
    <cfRule type="expression" dxfId="516" priority="329">
      <formula>AND(M10=1,D3=1)</formula>
    </cfRule>
    <cfRule type="expression" dxfId="515" priority="443">
      <formula>AND(M9=1,E3=1)</formula>
    </cfRule>
  </conditionalFormatting>
  <conditionalFormatting sqref="N3">
    <cfRule type="expression" dxfId="514" priority="16">
      <formula>AND(N13=1,A3=1)</formula>
    </cfRule>
    <cfRule type="expression" dxfId="513" priority="120">
      <formula>AND(N12=1,B3=1)</formula>
    </cfRule>
    <cfRule type="expression" dxfId="512" priority="224">
      <formula>AND(N11=1,C3=1)</formula>
    </cfRule>
    <cfRule type="expression" dxfId="511" priority="328">
      <formula>AND(N10=1,D3=1)</formula>
    </cfRule>
    <cfRule type="expression" dxfId="510" priority="442">
      <formula>AND(N9=1,E3=1)</formula>
    </cfRule>
  </conditionalFormatting>
  <conditionalFormatting sqref="O3">
    <cfRule type="expression" dxfId="509" priority="15">
      <formula>AND(O13=1,A3=1)</formula>
    </cfRule>
    <cfRule type="expression" dxfId="508" priority="119">
      <formula>AND(O12=1,B3=1)</formula>
    </cfRule>
    <cfRule type="expression" dxfId="507" priority="223">
      <formula>AND(O11=1,C3=1)</formula>
    </cfRule>
    <cfRule type="expression" dxfId="506" priority="327">
      <formula>AND(O10=1,D3=1)</formula>
    </cfRule>
    <cfRule type="expression" dxfId="505" priority="441">
      <formula>AND(O9=1,E3=1)</formula>
    </cfRule>
  </conditionalFormatting>
  <conditionalFormatting sqref="P3">
    <cfRule type="expression" dxfId="504" priority="14">
      <formula>AND(P13=1,A3=1)</formula>
    </cfRule>
    <cfRule type="expression" dxfId="503" priority="118">
      <formula>AND(P12=1,B3=1)</formula>
    </cfRule>
    <cfRule type="expression" dxfId="502" priority="222">
      <formula>AND(P11=1,C3=1)</formula>
    </cfRule>
    <cfRule type="expression" dxfId="501" priority="326">
      <formula>AND(P10=1,D3=1)</formula>
    </cfRule>
    <cfRule type="expression" dxfId="500" priority="440">
      <formula>AND(P9=1,E3=1)</formula>
    </cfRule>
  </conditionalFormatting>
  <conditionalFormatting sqref="Q3">
    <cfRule type="expression" dxfId="499" priority="13">
      <formula>AND(Q13=1,A3=1)</formula>
    </cfRule>
    <cfRule type="expression" dxfId="498" priority="117">
      <formula>AND(Q12=1,B3=1)</formula>
    </cfRule>
    <cfRule type="expression" dxfId="497" priority="221">
      <formula>AND(Q11=1,C3=1)</formula>
    </cfRule>
    <cfRule type="expression" dxfId="496" priority="325">
      <formula>AND(Q10=1,D3=1)</formula>
    </cfRule>
    <cfRule type="expression" dxfId="495" priority="439">
      <formula>AND(Q9=1,E3=1)</formula>
    </cfRule>
  </conditionalFormatting>
  <conditionalFormatting sqref="R3">
    <cfRule type="expression" dxfId="494" priority="12">
      <formula>AND(R13=1,A3=1)</formula>
    </cfRule>
    <cfRule type="expression" dxfId="493" priority="116">
      <formula>AND(R12=1,B3=1)</formula>
    </cfRule>
    <cfRule type="expression" dxfId="492" priority="220">
      <formula>AND(R11=1,C3=1)</formula>
    </cfRule>
    <cfRule type="expression" dxfId="491" priority="324">
      <formula>AND(R10=1,D3=1)</formula>
    </cfRule>
    <cfRule type="expression" dxfId="490" priority="438">
      <formula>AND(R9=1,E3=1)</formula>
    </cfRule>
  </conditionalFormatting>
  <conditionalFormatting sqref="S3">
    <cfRule type="expression" dxfId="489" priority="11">
      <formula>AND(S13=1,A3=1)</formula>
    </cfRule>
    <cfRule type="expression" dxfId="488" priority="115">
      <formula>AND(S12=1,B3=1)</formula>
    </cfRule>
    <cfRule type="expression" dxfId="487" priority="219">
      <formula>AND(S11=1,C3=1)</formula>
    </cfRule>
    <cfRule type="expression" dxfId="486" priority="323">
      <formula>AND(S10=1,D3=1)</formula>
    </cfRule>
    <cfRule type="expression" dxfId="485" priority="437">
      <formula>AND(S9=1,E3=1)</formula>
    </cfRule>
  </conditionalFormatting>
  <conditionalFormatting sqref="T3">
    <cfRule type="expression" dxfId="484" priority="10">
      <formula>AND(T13=1,A3=1)</formula>
    </cfRule>
    <cfRule type="expression" dxfId="483" priority="114">
      <formula>AND(T12=1,B3=1)</formula>
    </cfRule>
    <cfRule type="expression" dxfId="482" priority="218">
      <formula>AND(T11=1,C3=1)</formula>
    </cfRule>
    <cfRule type="expression" dxfId="481" priority="322">
      <formula>AND(T10=1,D3=1)</formula>
    </cfRule>
    <cfRule type="expression" dxfId="480" priority="436">
      <formula>AND(T9=1,E3=1)</formula>
    </cfRule>
  </conditionalFormatting>
  <conditionalFormatting sqref="U3">
    <cfRule type="expression" dxfId="479" priority="9">
      <formula>AND(U13=1,A3=1)</formula>
    </cfRule>
    <cfRule type="expression" dxfId="478" priority="113">
      <formula>AND(U12=1,B3=1)</formula>
    </cfRule>
    <cfRule type="expression" dxfId="477" priority="217">
      <formula>AND(U11=1,C3=1)</formula>
    </cfRule>
    <cfRule type="expression" dxfId="476" priority="321">
      <formula>AND(U10=1,D3=1)</formula>
    </cfRule>
    <cfRule type="expression" dxfId="475" priority="435">
      <formula>AND(U9=1,E3=1)</formula>
    </cfRule>
  </conditionalFormatting>
  <conditionalFormatting sqref="N2">
    <cfRule type="expression" dxfId="474" priority="8">
      <formula>AND(N13=1,A2=1)</formula>
    </cfRule>
    <cfRule type="expression" dxfId="473" priority="112">
      <formula>AND(N12=1,B2=1)</formula>
    </cfRule>
    <cfRule type="expression" dxfId="472" priority="216">
      <formula>AND(N11=1,C2=1)</formula>
    </cfRule>
    <cfRule type="expression" dxfId="471" priority="320">
      <formula>AND(N10=1,D2=1)</formula>
    </cfRule>
    <cfRule type="expression" dxfId="470" priority="434">
      <formula>AND(N9=1,E2=1)</formula>
    </cfRule>
  </conditionalFormatting>
  <conditionalFormatting sqref="O2">
    <cfRule type="expression" dxfId="469" priority="7">
      <formula>AND(O13=1,A2=1)</formula>
    </cfRule>
    <cfRule type="expression" dxfId="468" priority="111">
      <formula>AND(O12=1,B2=1)</formula>
    </cfRule>
    <cfRule type="expression" dxfId="467" priority="215">
      <formula>AND(O11=1,C2=1)</formula>
    </cfRule>
    <cfRule type="expression" dxfId="466" priority="319">
      <formula>AND(O10=1,D2=1)</formula>
    </cfRule>
    <cfRule type="expression" dxfId="465" priority="433">
      <formula>AND(O9=1,E2=1)</formula>
    </cfRule>
  </conditionalFormatting>
  <conditionalFormatting sqref="P2">
    <cfRule type="expression" dxfId="464" priority="6">
      <formula>AND(P13=1,A2=1)</formula>
    </cfRule>
    <cfRule type="expression" dxfId="463" priority="110">
      <formula>AND(P12=1,B2=1)</formula>
    </cfRule>
    <cfRule type="expression" dxfId="462" priority="214">
      <formula>AND(P11=1,C2=1)</formula>
    </cfRule>
    <cfRule type="expression" dxfId="461" priority="318">
      <formula>AND(P10=1,D2=1)</formula>
    </cfRule>
    <cfRule type="expression" dxfId="460" priority="432">
      <formula>AND(P9=1,E2=1)</formula>
    </cfRule>
  </conditionalFormatting>
  <conditionalFormatting sqref="Q2">
    <cfRule type="expression" dxfId="459" priority="5">
      <formula>AND(Q13=1,A2=1)</formula>
    </cfRule>
    <cfRule type="expression" dxfId="458" priority="109">
      <formula>AND(Q12=1,B2=1)</formula>
    </cfRule>
    <cfRule type="expression" dxfId="457" priority="213">
      <formula>AND(Q11=1,C2=1)</formula>
    </cfRule>
    <cfRule type="expression" dxfId="456" priority="317">
      <formula>AND(Q10=1,D2=1)</formula>
    </cfRule>
    <cfRule type="expression" dxfId="455" priority="431">
      <formula>AND(Q9=1,E2=1)</formula>
    </cfRule>
  </conditionalFormatting>
  <conditionalFormatting sqref="R2">
    <cfRule type="expression" dxfId="454" priority="4">
      <formula>AND(R13=1,A2=1)</formula>
    </cfRule>
    <cfRule type="expression" dxfId="453" priority="108">
      <formula>AND(R12=1,B2=1)</formula>
    </cfRule>
    <cfRule type="expression" dxfId="452" priority="212">
      <formula>AND(R11=1,C2=1)</formula>
    </cfRule>
    <cfRule type="expression" dxfId="451" priority="316">
      <formula>AND(R10=1,D2=1)</formula>
    </cfRule>
    <cfRule type="expression" dxfId="450" priority="430">
      <formula>AND(R9=1,E2=1)</formula>
    </cfRule>
  </conditionalFormatting>
  <conditionalFormatting sqref="S2">
    <cfRule type="expression" dxfId="449" priority="3">
      <formula>AND(S13=1,A2=1)</formula>
    </cfRule>
    <cfRule type="expression" dxfId="448" priority="107">
      <formula>AND(S12=1,B2=1)</formula>
    </cfRule>
    <cfRule type="expression" dxfId="447" priority="211">
      <formula>AND(S11=1,C2=1)</formula>
    </cfRule>
    <cfRule type="expression" dxfId="446" priority="315">
      <formula>AND(S10=1,D2=1)</formula>
    </cfRule>
    <cfRule type="expression" dxfId="445" priority="429">
      <formula>AND(S9=1,E2=1)</formula>
    </cfRule>
  </conditionalFormatting>
  <conditionalFormatting sqref="T2">
    <cfRule type="expression" dxfId="444" priority="2">
      <formula>AND(T13=1,A2=1)</formula>
    </cfRule>
    <cfRule type="expression" dxfId="443" priority="106">
      <formula>AND(T12=1,B2=1)</formula>
    </cfRule>
    <cfRule type="expression" dxfId="442" priority="210">
      <formula>AND(T11=1,C2=1)</formula>
    </cfRule>
    <cfRule type="expression" dxfId="441" priority="314">
      <formula>AND(T10=1,D2=1)</formula>
    </cfRule>
    <cfRule type="expression" dxfId="440" priority="428">
      <formula>AND(T9=1,E2=1)</formula>
    </cfRule>
  </conditionalFormatting>
  <conditionalFormatting sqref="U2">
    <cfRule type="expression" dxfId="439" priority="1">
      <formula>AND(U13=1,A2=1)</formula>
    </cfRule>
    <cfRule type="expression" dxfId="438" priority="105">
      <formula>AND(U12=1,B2=1)</formula>
    </cfRule>
    <cfRule type="expression" dxfId="437" priority="209">
      <formula>AND(U11=1,C2=1)</formula>
    </cfRule>
    <cfRule type="expression" dxfId="436" priority="313">
      <formula>AND(U10=1,D2=1)</formula>
    </cfRule>
    <cfRule type="expression" dxfId="435" priority="427">
      <formula>AND(U9=1,E2=1)</formula>
    </cfRule>
  </conditionalFormatting>
  <conditionalFormatting sqref="H4">
    <cfRule type="expression" dxfId="434" priority="38">
      <formula>AND(H13=1,A4=1)</formula>
    </cfRule>
    <cfRule type="expression" dxfId="433" priority="142">
      <formula>AND(H12=1,B4=1)</formula>
    </cfRule>
    <cfRule type="expression" dxfId="432" priority="246">
      <formula>AND(H11=1,C4=1)</formula>
    </cfRule>
    <cfRule type="expression" dxfId="431" priority="361">
      <formula>AND(H10=1,D4=1)</formula>
    </cfRule>
    <cfRule type="expression" dxfId="430" priority="455">
      <formula>AND(H9=1,E4=1)</formula>
    </cfRule>
  </conditionalFormatting>
  <conditionalFormatting sqref="G4">
    <cfRule type="expression" dxfId="429" priority="39">
      <formula>AND(G13=1,A4=1)</formula>
    </cfRule>
    <cfRule type="expression" dxfId="428" priority="143">
      <formula>AND(G12=1,B4=1)</formula>
    </cfRule>
    <cfRule type="expression" dxfId="427" priority="247">
      <formula>AND(G11=1,C4=1)</formula>
    </cfRule>
    <cfRule type="expression" dxfId="426" priority="359">
      <formula>AND(G10=1,D4=1)</formula>
    </cfRule>
    <cfRule type="expression" dxfId="425" priority="360">
      <formula>AND(G9=1,E4=1)</formula>
    </cfRule>
  </conditionalFormatting>
  <conditionalFormatting sqref="I4">
    <cfRule type="expression" dxfId="424" priority="37">
      <formula>AND(I13=1,A4=1)</formula>
    </cfRule>
    <cfRule type="expression" dxfId="423" priority="141">
      <formula>AND(I12=1,B4=1)</formula>
    </cfRule>
    <cfRule type="expression" dxfId="422" priority="245">
      <formula>AND(I11=1,C4=1)</formula>
    </cfRule>
    <cfRule type="expression" dxfId="421" priority="357">
      <formula>AND(I10=1,D4=1)</formula>
    </cfRule>
    <cfRule type="expression" dxfId="420" priority="358">
      <formula>AND(I9=1,E4=1)</formula>
    </cfRule>
  </conditionalFormatting>
  <conditionalFormatting sqref="J4">
    <cfRule type="expression" dxfId="419" priority="36">
      <formula>AND(J13=1,A4=1)</formula>
    </cfRule>
    <cfRule type="expression" dxfId="418" priority="140">
      <formula>AND(J12=1,B4=1)</formula>
    </cfRule>
    <cfRule type="expression" dxfId="417" priority="244">
      <formula>AND(J11=1,C4=1)</formula>
    </cfRule>
    <cfRule type="expression" dxfId="416" priority="355">
      <formula>AND(J10=1,D4=1)</formula>
    </cfRule>
    <cfRule type="expression" dxfId="415" priority="356">
      <formula>AND(J9=1,E4=1)</formula>
    </cfRule>
  </conditionalFormatting>
  <conditionalFormatting sqref="K4">
    <cfRule type="expression" dxfId="414" priority="35">
      <formula>AND(K13=1,A4=1)</formula>
    </cfRule>
    <cfRule type="expression" dxfId="413" priority="139">
      <formula>AND(K12=1,B4=1)</formula>
    </cfRule>
    <cfRule type="expression" dxfId="412" priority="243">
      <formula>AND(K11=1,C4=1)</formula>
    </cfRule>
    <cfRule type="expression" dxfId="411" priority="353">
      <formula>AND(K10=1,D4=1)</formula>
    </cfRule>
    <cfRule type="expression" dxfId="410" priority="354">
      <formula>AND(K9=1,E4=1)</formula>
    </cfRule>
  </conditionalFormatting>
  <conditionalFormatting sqref="L4">
    <cfRule type="expression" dxfId="409" priority="34">
      <formula>AND(L13=1,A4=1)</formula>
    </cfRule>
    <cfRule type="expression" dxfId="408" priority="138">
      <formula>AND(L12=1,B4=1)</formula>
    </cfRule>
    <cfRule type="expression" dxfId="407" priority="242">
      <formula>AND(L11=1,C4=1)</formula>
    </cfRule>
    <cfRule type="expression" dxfId="406" priority="351">
      <formula>AND(L10=1,D4=1)</formula>
    </cfRule>
    <cfRule type="expression" dxfId="405" priority="352">
      <formula>AND(L9=1,E4=1)</formula>
    </cfRule>
  </conditionalFormatting>
  <conditionalFormatting sqref="M4">
    <cfRule type="expression" dxfId="404" priority="33">
      <formula>AND(M13=1,A4=1)</formula>
    </cfRule>
    <cfRule type="expression" dxfId="403" priority="137">
      <formula>AND(M12=1,B4=1)</formula>
    </cfRule>
    <cfRule type="expression" dxfId="402" priority="241">
      <formula>AND(M11=1,C4=1)</formula>
    </cfRule>
    <cfRule type="expression" dxfId="401" priority="349">
      <formula>AND(M10=1,D4=1)</formula>
    </cfRule>
    <cfRule type="expression" dxfId="400" priority="350">
      <formula>AND(M9=1,E4=1)</formula>
    </cfRule>
  </conditionalFormatting>
  <conditionalFormatting sqref="N4">
    <cfRule type="expression" dxfId="399" priority="32">
      <formula>AND(N13=1,A4=1)</formula>
    </cfRule>
    <cfRule type="expression" dxfId="398" priority="136">
      <formula>AND(N12=1,B4=1)</formula>
    </cfRule>
    <cfRule type="expression" dxfId="397" priority="240">
      <formula>AND(N11=1,C4=1)</formula>
    </cfRule>
    <cfRule type="expression" dxfId="396" priority="347">
      <formula>AND(N10=1,D4=1)</formula>
    </cfRule>
    <cfRule type="expression" dxfId="395" priority="348">
      <formula>AND(N9=1,E4=1)</formula>
    </cfRule>
  </conditionalFormatting>
  <conditionalFormatting sqref="O4">
    <cfRule type="expression" dxfId="394" priority="31">
      <formula>AND(O13=1,A4=1)</formula>
    </cfRule>
    <cfRule type="expression" dxfId="393" priority="135">
      <formula>AND(O12=1,B4=1)</formula>
    </cfRule>
    <cfRule type="expression" dxfId="392" priority="239">
      <formula>AND(O11=1,C4=1)</formula>
    </cfRule>
    <cfRule type="expression" dxfId="391" priority="345">
      <formula>AND(O10=1,D4=1)</formula>
    </cfRule>
    <cfRule type="expression" dxfId="390" priority="346">
      <formula>AND(O9=1,E4=1)</formula>
    </cfRule>
  </conditionalFormatting>
  <conditionalFormatting sqref="P4">
    <cfRule type="expression" dxfId="389" priority="30">
      <formula>AND(P13=1,A4=1)</formula>
    </cfRule>
    <cfRule type="expression" dxfId="388" priority="134">
      <formula>AND(P12=1,B4=1)</formula>
    </cfRule>
    <cfRule type="expression" dxfId="387" priority="238">
      <formula>AND(P11=1,C4=1)</formula>
    </cfRule>
    <cfRule type="expression" dxfId="386" priority="343">
      <formula>AND(P10=1,D4=1)</formula>
    </cfRule>
    <cfRule type="expression" dxfId="385" priority="344">
      <formula>AND(P9=1,E4=1)</formula>
    </cfRule>
  </conditionalFormatting>
  <conditionalFormatting sqref="Q4">
    <cfRule type="expression" dxfId="384" priority="29">
      <formula>AND(Q13=1,A4=1)</formula>
    </cfRule>
    <cfRule type="expression" dxfId="383" priority="133">
      <formula>AND(Q12=1,B4=1)</formula>
    </cfRule>
    <cfRule type="expression" dxfId="382" priority="237">
      <formula>AND(Q11=1,C4=1)</formula>
    </cfRule>
    <cfRule type="expression" dxfId="381" priority="341">
      <formula>AND(Q10=1,D4=1)</formula>
    </cfRule>
    <cfRule type="expression" dxfId="380" priority="342">
      <formula>AND(Q9=1,E4=1)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1B178-C5DE-484F-8CAD-49090E4A41C2}">
  <sheetPr codeName="Sheet6"/>
  <dimension ref="A1:AL37"/>
  <sheetViews>
    <sheetView showGridLines="0" view="pageBreakPreview" zoomScale="40" zoomScaleNormal="55" zoomScaleSheetLayoutView="40" workbookViewId="0">
      <selection activeCell="AN15" sqref="AN15"/>
    </sheetView>
  </sheetViews>
  <sheetFormatPr defaultRowHeight="18.75"/>
  <cols>
    <col min="1" max="1" width="3.25" customWidth="1"/>
    <col min="2" max="2" width="1.375" customWidth="1"/>
    <col min="3" max="3" width="4.875" customWidth="1"/>
    <col min="4" max="4" width="2.5" customWidth="1"/>
    <col min="5" max="5" width="3.375" customWidth="1"/>
    <col min="6" max="6" width="0.75" customWidth="1"/>
    <col min="7" max="7" width="11" customWidth="1"/>
    <col min="8" max="8" width="1" customWidth="1"/>
    <col min="9" max="9" width="4.5" customWidth="1"/>
    <col min="10" max="10" width="4.125" customWidth="1"/>
    <col min="11" max="11" width="0.75" customWidth="1"/>
    <col min="12" max="12" width="14.875" customWidth="1"/>
    <col min="13" max="13" width="1.375" customWidth="1"/>
    <col min="14" max="14" width="2.875" customWidth="1"/>
    <col min="15" max="15" width="4.625" customWidth="1"/>
    <col min="16" max="16" width="4.125" customWidth="1"/>
    <col min="17" max="17" width="33.875" customWidth="1"/>
    <col min="18" max="18" width="18.375" customWidth="1"/>
    <col min="19" max="19" width="7.125" customWidth="1"/>
    <col min="20" max="20" width="6.625" customWidth="1"/>
    <col min="21" max="21" width="8.125" customWidth="1"/>
    <col min="22" max="22" width="2.125" customWidth="1"/>
    <col min="23" max="23" width="3.625" customWidth="1"/>
    <col min="24" max="24" width="0.875" customWidth="1"/>
    <col min="25" max="25" width="8.625" customWidth="1"/>
    <col min="26" max="26" width="2.125" customWidth="1"/>
    <col min="27" max="27" width="4.125" customWidth="1"/>
    <col min="28" max="28" width="3.875" customWidth="1"/>
    <col min="29" max="29" width="2.375" customWidth="1"/>
    <col min="30" max="33" width="8.625" customWidth="1"/>
    <col min="37" max="37" width="5" customWidth="1"/>
    <col min="38" max="38" width="16.75" customWidth="1"/>
  </cols>
  <sheetData>
    <row r="1" spans="1:33" ht="116.1" customHeight="1">
      <c r="A1" s="700"/>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row>
    <row r="2" spans="1:33" ht="36.950000000000003" customHeight="1">
      <c r="A2" s="700"/>
      <c r="B2" s="701"/>
      <c r="C2" s="701"/>
      <c r="D2" s="701"/>
      <c r="E2" s="701"/>
      <c r="F2" s="701"/>
      <c r="G2" s="701"/>
      <c r="H2" s="701"/>
      <c r="I2" s="701"/>
      <c r="J2" s="701"/>
      <c r="K2" s="701"/>
      <c r="L2" s="701"/>
      <c r="M2" s="701"/>
      <c r="N2" s="701"/>
      <c r="O2" s="701"/>
      <c r="P2" s="701"/>
      <c r="Q2" s="701"/>
      <c r="R2" s="701"/>
      <c r="S2" s="701"/>
      <c r="T2" s="701"/>
      <c r="U2" s="701"/>
      <c r="V2" s="701"/>
      <c r="W2" s="701"/>
      <c r="X2" s="701"/>
      <c r="Y2" s="701"/>
      <c r="Z2" s="700"/>
      <c r="AA2" s="700"/>
      <c r="AB2" s="700"/>
      <c r="AC2" s="700"/>
      <c r="AD2" s="700"/>
      <c r="AE2" s="700"/>
      <c r="AF2" s="700"/>
      <c r="AG2" s="700"/>
    </row>
    <row r="3" spans="1:33" ht="40.5" customHeight="1">
      <c r="A3" s="700"/>
      <c r="B3" s="701"/>
      <c r="C3" s="701"/>
      <c r="D3" s="701"/>
      <c r="E3" s="701"/>
      <c r="F3" s="701"/>
      <c r="G3" s="701"/>
      <c r="H3" s="701"/>
      <c r="I3" s="701"/>
      <c r="J3" s="701"/>
      <c r="K3" s="700"/>
      <c r="L3" s="700"/>
      <c r="M3" s="700"/>
      <c r="N3" s="700"/>
      <c r="O3" s="700"/>
      <c r="P3" s="700"/>
      <c r="Q3" s="701"/>
      <c r="R3" s="700"/>
      <c r="S3" s="700"/>
      <c r="T3" s="700"/>
      <c r="U3" s="701"/>
      <c r="V3" s="700"/>
      <c r="W3" s="700"/>
      <c r="X3" s="700"/>
      <c r="Y3" s="700"/>
      <c r="Z3" s="700"/>
      <c r="AA3" s="700"/>
      <c r="AB3" s="54"/>
      <c r="AC3" s="700"/>
      <c r="AD3" s="700"/>
      <c r="AE3" s="700"/>
      <c r="AF3" s="700"/>
      <c r="AG3" s="700"/>
    </row>
    <row r="4" spans="1:33" ht="21.95" customHeight="1">
      <c r="A4" s="700"/>
      <c r="B4" s="701"/>
      <c r="C4" s="701"/>
      <c r="D4" s="701"/>
      <c r="E4" s="701"/>
      <c r="F4" s="701"/>
      <c r="G4" s="701"/>
      <c r="H4" s="701"/>
      <c r="I4" s="701"/>
      <c r="J4" s="701"/>
      <c r="K4" s="700"/>
      <c r="L4" s="701"/>
      <c r="M4" s="701"/>
      <c r="N4" s="701"/>
      <c r="O4" s="700"/>
      <c r="P4" s="700"/>
      <c r="Q4" s="701"/>
      <c r="R4" s="700"/>
      <c r="S4" s="700"/>
      <c r="T4" s="700"/>
      <c r="U4" s="701"/>
      <c r="V4" s="700"/>
      <c r="W4" s="700"/>
      <c r="X4" s="700"/>
      <c r="Y4" s="700"/>
      <c r="Z4" s="700"/>
      <c r="AA4" s="700"/>
      <c r="AC4" s="700"/>
      <c r="AD4" s="700"/>
      <c r="AE4" s="700"/>
      <c r="AF4" s="700"/>
      <c r="AG4" s="700"/>
    </row>
    <row r="5" spans="1:33" ht="30" customHeight="1">
      <c r="A5" s="700"/>
      <c r="B5" s="701"/>
      <c r="C5" s="701"/>
      <c r="D5" s="701"/>
      <c r="E5" s="701"/>
      <c r="F5" s="701"/>
      <c r="G5" s="701"/>
      <c r="H5" s="701"/>
      <c r="I5" s="701"/>
      <c r="J5" s="701"/>
      <c r="K5" s="700"/>
      <c r="L5" s="701"/>
      <c r="M5" s="701"/>
      <c r="N5" s="701"/>
      <c r="O5" s="700"/>
      <c r="P5" s="700"/>
      <c r="Q5" s="700"/>
      <c r="R5" s="700"/>
      <c r="S5" s="700"/>
      <c r="T5" s="701"/>
      <c r="U5" s="701"/>
      <c r="V5" s="700"/>
      <c r="W5" s="701"/>
      <c r="X5" s="701"/>
      <c r="Y5" s="701"/>
      <c r="Z5" s="701"/>
      <c r="AA5" s="701"/>
      <c r="AB5" s="701"/>
      <c r="AC5" s="701"/>
      <c r="AD5" s="700"/>
      <c r="AE5" s="700"/>
      <c r="AF5" s="700"/>
      <c r="AG5" s="700"/>
    </row>
    <row r="6" spans="1:33" ht="39.6" customHeight="1">
      <c r="A6" s="700"/>
      <c r="B6" s="701"/>
      <c r="C6" s="701"/>
      <c r="D6" s="701"/>
      <c r="E6" s="701"/>
      <c r="F6" s="701"/>
      <c r="G6" s="701"/>
      <c r="H6" s="701"/>
      <c r="I6" s="701"/>
      <c r="J6" s="701"/>
      <c r="K6" s="700"/>
      <c r="L6" s="700"/>
      <c r="M6" s="700"/>
      <c r="N6" s="700"/>
      <c r="O6" s="700"/>
      <c r="P6" s="700"/>
      <c r="Q6" s="700"/>
      <c r="R6" s="700"/>
      <c r="S6" s="700"/>
      <c r="T6" s="701"/>
      <c r="U6" s="701"/>
      <c r="V6" s="700"/>
      <c r="W6" s="701"/>
      <c r="X6" s="701"/>
      <c r="Y6" s="701"/>
      <c r="Z6" s="701"/>
      <c r="AA6" s="701"/>
      <c r="AB6" s="701"/>
      <c r="AC6" s="701"/>
      <c r="AD6" s="700"/>
      <c r="AE6" s="700"/>
      <c r="AF6" s="700"/>
      <c r="AG6" s="700"/>
    </row>
    <row r="7" spans="1:33" ht="204" customHeight="1">
      <c r="A7" s="700"/>
      <c r="B7" s="701"/>
      <c r="C7" s="701"/>
      <c r="D7" s="700"/>
      <c r="E7" s="700"/>
      <c r="F7" s="700"/>
      <c r="G7" s="700"/>
      <c r="H7" s="700"/>
      <c r="I7" s="700"/>
      <c r="J7" s="700"/>
      <c r="K7" s="700"/>
      <c r="L7" s="700"/>
      <c r="M7" s="700"/>
      <c r="N7" s="700"/>
      <c r="O7" s="700"/>
      <c r="P7" s="700"/>
      <c r="Q7" s="700"/>
      <c r="R7" s="700"/>
      <c r="T7" s="701"/>
      <c r="U7" s="701"/>
      <c r="V7" s="700"/>
      <c r="W7" s="701"/>
      <c r="X7" s="701"/>
      <c r="Y7" s="701"/>
      <c r="Z7" s="701"/>
      <c r="AA7" s="701"/>
      <c r="AB7" s="701"/>
      <c r="AC7" s="701"/>
      <c r="AD7" s="700"/>
      <c r="AE7" s="700"/>
      <c r="AF7" s="700"/>
      <c r="AG7" s="700"/>
    </row>
    <row r="8" spans="1:33" ht="30.6" customHeight="1">
      <c r="A8" s="700"/>
      <c r="B8" s="701"/>
      <c r="C8" s="701"/>
      <c r="D8" s="700"/>
      <c r="E8" s="700"/>
      <c r="F8" s="700"/>
      <c r="G8" s="700"/>
      <c r="H8" s="700"/>
      <c r="I8" s="700"/>
      <c r="J8" s="700"/>
      <c r="K8" s="700"/>
      <c r="L8" s="700"/>
      <c r="M8" s="700"/>
      <c r="N8" s="700"/>
      <c r="O8" s="700"/>
      <c r="P8" s="700"/>
      <c r="Q8" s="700"/>
      <c r="R8" s="700"/>
      <c r="S8" s="54"/>
      <c r="T8" s="47"/>
      <c r="U8" s="701"/>
      <c r="V8" s="700"/>
      <c r="W8" s="701"/>
      <c r="X8" s="701"/>
      <c r="Y8" s="701"/>
      <c r="Z8" s="701"/>
      <c r="AA8" s="701"/>
      <c r="AB8" s="701"/>
      <c r="AC8" s="701"/>
      <c r="AD8" s="700"/>
      <c r="AE8" s="700"/>
      <c r="AF8" s="700"/>
      <c r="AG8" s="700"/>
    </row>
    <row r="9" spans="1:33" ht="36" customHeight="1">
      <c r="A9" s="700"/>
      <c r="B9" s="701"/>
      <c r="C9" s="701"/>
      <c r="D9" s="701"/>
      <c r="E9" s="701"/>
      <c r="F9" s="701"/>
      <c r="G9" s="701"/>
      <c r="H9" s="701"/>
      <c r="I9" s="701"/>
      <c r="J9" s="701"/>
      <c r="K9" s="701"/>
      <c r="L9" s="701"/>
      <c r="M9" s="701"/>
      <c r="N9" s="701"/>
      <c r="O9" s="701"/>
      <c r="P9" s="701"/>
      <c r="Q9" s="701"/>
      <c r="R9" s="701"/>
      <c r="S9" s="701"/>
      <c r="T9" s="701"/>
      <c r="U9" s="701"/>
      <c r="V9" s="700"/>
      <c r="W9" s="701"/>
      <c r="X9" s="701"/>
      <c r="Y9" s="701"/>
      <c r="Z9" s="701"/>
      <c r="AA9" s="701"/>
      <c r="AB9" s="701"/>
      <c r="AC9" s="701"/>
      <c r="AD9" s="700"/>
      <c r="AE9" s="700"/>
      <c r="AF9" s="700"/>
      <c r="AG9" s="700"/>
    </row>
    <row r="10" spans="1:33" ht="8.1"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1"/>
      <c r="X10" s="701"/>
      <c r="Y10" s="701"/>
      <c r="Z10" s="701"/>
      <c r="AA10" s="701"/>
      <c r="AB10" s="701"/>
      <c r="AC10" s="701"/>
      <c r="AD10" s="700"/>
      <c r="AE10" s="700"/>
      <c r="AF10" s="700"/>
      <c r="AG10" s="700"/>
    </row>
    <row r="11" spans="1:33" ht="7.5" customHeight="1">
      <c r="A11" s="700"/>
      <c r="B11" s="700"/>
      <c r="C11" s="700"/>
      <c r="D11" s="700"/>
      <c r="E11" s="700"/>
      <c r="F11" s="700"/>
      <c r="G11" s="701"/>
      <c r="H11" s="701"/>
      <c r="I11" s="701"/>
      <c r="J11" s="701"/>
      <c r="K11" s="701"/>
      <c r="L11" s="701"/>
      <c r="M11" s="700"/>
      <c r="N11" s="700"/>
      <c r="O11" s="701"/>
      <c r="P11" s="700"/>
      <c r="Q11" s="700"/>
      <c r="R11" s="700"/>
      <c r="S11" s="700"/>
      <c r="T11" s="700"/>
      <c r="U11" s="700"/>
      <c r="V11" s="700"/>
      <c r="W11" s="701"/>
      <c r="X11" s="701"/>
      <c r="Y11" s="701"/>
      <c r="Z11" s="701"/>
      <c r="AA11" s="701"/>
      <c r="AB11" s="701"/>
      <c r="AC11" s="701"/>
      <c r="AD11" s="700"/>
      <c r="AE11" s="700"/>
      <c r="AF11" s="700"/>
      <c r="AG11" s="700"/>
    </row>
    <row r="12" spans="1:33" ht="16.5" customHeight="1">
      <c r="A12" s="700"/>
      <c r="B12" s="700"/>
      <c r="C12" s="701"/>
      <c r="D12" s="701"/>
      <c r="E12" s="701"/>
      <c r="F12" s="700"/>
      <c r="G12" s="701"/>
      <c r="H12" s="701"/>
      <c r="I12" s="701"/>
      <c r="J12" s="701"/>
      <c r="K12" s="701"/>
      <c r="L12" s="701"/>
      <c r="M12" s="700"/>
      <c r="N12" s="700"/>
      <c r="O12" s="701"/>
      <c r="P12" s="700"/>
      <c r="Q12" s="700"/>
      <c r="R12" s="700"/>
      <c r="S12" s="700"/>
      <c r="T12" s="700"/>
      <c r="U12" s="700"/>
      <c r="V12" s="700"/>
      <c r="W12" s="701"/>
      <c r="X12" s="701"/>
      <c r="Y12" s="701"/>
      <c r="Z12" s="701"/>
      <c r="AA12" s="701"/>
      <c r="AB12" s="701"/>
      <c r="AC12" s="701"/>
      <c r="AD12" s="700"/>
      <c r="AE12" s="700"/>
      <c r="AF12" s="700"/>
      <c r="AG12" s="700"/>
    </row>
    <row r="13" spans="1:33" ht="12.6" customHeight="1">
      <c r="A13" s="700"/>
      <c r="B13" s="700"/>
      <c r="C13" s="701"/>
      <c r="D13" s="701"/>
      <c r="E13" s="701"/>
      <c r="F13" s="700"/>
      <c r="G13" s="701"/>
      <c r="H13" s="701"/>
      <c r="I13" s="701"/>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row>
    <row r="14" spans="1:33" ht="3.95" customHeight="1">
      <c r="A14" s="700"/>
      <c r="B14" s="700"/>
      <c r="C14" s="700"/>
      <c r="D14" s="700"/>
      <c r="E14" s="700"/>
      <c r="F14" s="700"/>
      <c r="G14" s="701"/>
      <c r="H14" s="701"/>
      <c r="I14" s="701"/>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row>
    <row r="15" spans="1:33" ht="38.450000000000003" customHeight="1">
      <c r="A15" s="700"/>
      <c r="B15" s="700"/>
      <c r="C15" s="700"/>
      <c r="D15" s="700"/>
      <c r="E15" s="700"/>
      <c r="F15" s="700"/>
      <c r="G15" s="700"/>
      <c r="H15" s="700"/>
      <c r="I15" s="700"/>
      <c r="J15" s="700"/>
      <c r="K15" s="700"/>
      <c r="L15" s="700"/>
      <c r="M15" s="700"/>
      <c r="N15" s="700"/>
      <c r="O15" s="700"/>
      <c r="P15" s="700"/>
      <c r="Q15" s="700"/>
      <c r="R15" s="700"/>
      <c r="S15" s="700"/>
      <c r="T15" s="700"/>
      <c r="U15" s="700"/>
      <c r="V15" s="700"/>
      <c r="W15" s="700"/>
      <c r="X15" s="700"/>
      <c r="Y15" s="700"/>
      <c r="Z15" s="700"/>
      <c r="AA15" s="700"/>
      <c r="AB15" s="700"/>
      <c r="AC15" s="700"/>
      <c r="AD15" s="700"/>
      <c r="AE15" s="700"/>
      <c r="AF15" s="700"/>
      <c r="AG15" s="700"/>
    </row>
    <row r="16" spans="1:33" ht="51.95" customHeight="1">
      <c r="A16" s="700"/>
      <c r="B16" s="700"/>
      <c r="C16" s="700"/>
      <c r="D16" s="700"/>
      <c r="E16" s="700"/>
      <c r="F16" s="700"/>
      <c r="G16" s="700"/>
      <c r="H16" s="700"/>
      <c r="I16" s="700"/>
      <c r="J16" s="700"/>
      <c r="K16" s="700"/>
      <c r="L16" s="700"/>
      <c r="M16" s="700"/>
      <c r="N16" s="700"/>
      <c r="O16" s="700"/>
      <c r="P16" s="700"/>
      <c r="Q16" s="700"/>
      <c r="R16" s="700"/>
      <c r="S16" s="700"/>
      <c r="T16" s="700"/>
      <c r="U16" s="700"/>
      <c r="V16" s="700"/>
      <c r="W16" s="700"/>
      <c r="X16" s="700"/>
      <c r="Y16" s="701"/>
      <c r="Z16" s="701"/>
      <c r="AA16" s="700"/>
      <c r="AB16" s="700"/>
      <c r="AC16" s="700"/>
      <c r="AD16" s="700"/>
      <c r="AE16" s="700"/>
      <c r="AF16" s="700"/>
      <c r="AG16" s="700"/>
    </row>
    <row r="17" spans="1:38">
      <c r="A17" s="700"/>
      <c r="B17" s="700"/>
      <c r="C17" s="700"/>
      <c r="D17" s="700"/>
      <c r="E17" s="700"/>
      <c r="F17" s="700"/>
      <c r="G17" s="700"/>
      <c r="H17" s="700"/>
      <c r="I17" s="700"/>
      <c r="J17" s="700"/>
      <c r="K17" s="700"/>
      <c r="L17" s="700"/>
      <c r="M17" s="700"/>
      <c r="N17" s="700"/>
      <c r="O17" s="700"/>
      <c r="P17" s="700"/>
      <c r="Q17" s="700"/>
      <c r="R17" s="700"/>
      <c r="S17" s="700"/>
      <c r="T17" s="700"/>
      <c r="U17" s="700"/>
      <c r="V17" s="700"/>
      <c r="W17" s="700"/>
      <c r="X17" s="700"/>
      <c r="Y17" s="700"/>
      <c r="Z17" s="700"/>
      <c r="AA17" s="700"/>
      <c r="AB17" s="700"/>
      <c r="AC17" s="700"/>
      <c r="AD17" s="700"/>
      <c r="AE17" s="700"/>
      <c r="AF17" s="700"/>
      <c r="AG17" s="700"/>
    </row>
    <row r="18" spans="1:38">
      <c r="AH18" s="50">
        <v>1</v>
      </c>
      <c r="AI18" s="50" t="str">
        <f>【1】工事計画書!H57</f>
        <v/>
      </c>
      <c r="AK18" s="52"/>
      <c r="AL18" s="51" t="s">
        <v>112</v>
      </c>
    </row>
    <row r="19" spans="1:38">
      <c r="AH19" s="50">
        <v>2</v>
      </c>
      <c r="AI19" s="50">
        <f>【1】工事計画書!H58</f>
        <v>0</v>
      </c>
      <c r="AK19" s="53" t="s">
        <v>132</v>
      </c>
      <c r="AL19" s="51" t="s">
        <v>113</v>
      </c>
    </row>
    <row r="20" spans="1:38">
      <c r="AH20" s="50">
        <v>3</v>
      </c>
      <c r="AI20" s="50">
        <f>【1】工事計画書!H59</f>
        <v>0</v>
      </c>
      <c r="AK20" s="53" t="s">
        <v>133</v>
      </c>
      <c r="AL20" s="51" t="s">
        <v>114</v>
      </c>
    </row>
    <row r="21" spans="1:38">
      <c r="AH21" s="50">
        <v>4</v>
      </c>
      <c r="AI21" s="50">
        <f>【1】工事計画書!H60</f>
        <v>0</v>
      </c>
      <c r="AK21" s="53" t="s">
        <v>134</v>
      </c>
      <c r="AL21" s="51" t="s">
        <v>115</v>
      </c>
    </row>
    <row r="22" spans="1:38">
      <c r="AH22" s="50">
        <v>5</v>
      </c>
      <c r="AI22" s="50">
        <f>【1】工事計画書!H61</f>
        <v>0</v>
      </c>
      <c r="AK22" s="53" t="s">
        <v>135</v>
      </c>
      <c r="AL22" s="51" t="s">
        <v>116</v>
      </c>
    </row>
    <row r="23" spans="1:38">
      <c r="AH23" s="50">
        <v>6</v>
      </c>
      <c r="AI23" s="50">
        <f>【1】工事計画書!H62</f>
        <v>0</v>
      </c>
      <c r="AK23" s="53" t="s">
        <v>136</v>
      </c>
      <c r="AL23" s="51" t="s">
        <v>117</v>
      </c>
    </row>
    <row r="24" spans="1:38">
      <c r="AH24" s="50">
        <v>7</v>
      </c>
      <c r="AI24" s="50">
        <f>【1】工事計画書!H63</f>
        <v>0</v>
      </c>
      <c r="AK24" s="53" t="s">
        <v>137</v>
      </c>
      <c r="AL24" s="51" t="s">
        <v>118</v>
      </c>
    </row>
    <row r="25" spans="1:38">
      <c r="AH25" s="50">
        <v>8</v>
      </c>
      <c r="AI25" s="50">
        <f>【1】工事計画書!H64</f>
        <v>0</v>
      </c>
      <c r="AK25" s="53" t="s">
        <v>138</v>
      </c>
      <c r="AL25" s="51" t="s">
        <v>119</v>
      </c>
    </row>
    <row r="26" spans="1:38">
      <c r="AH26" s="50">
        <v>9</v>
      </c>
      <c r="AI26" s="50">
        <f>【1】工事計画書!H65</f>
        <v>0</v>
      </c>
      <c r="AK26" s="53" t="s">
        <v>139</v>
      </c>
      <c r="AL26" s="51" t="s">
        <v>120</v>
      </c>
    </row>
    <row r="27" spans="1:38">
      <c r="AH27" s="50">
        <v>10</v>
      </c>
      <c r="AI27" s="50">
        <f>【1】工事計画書!H66</f>
        <v>0</v>
      </c>
      <c r="AK27" s="53" t="s">
        <v>94</v>
      </c>
      <c r="AL27" s="51" t="s">
        <v>121</v>
      </c>
    </row>
    <row r="28" spans="1:38">
      <c r="AK28" s="53" t="s">
        <v>102</v>
      </c>
      <c r="AL28" s="51" t="s">
        <v>122</v>
      </c>
    </row>
    <row r="29" spans="1:38">
      <c r="AK29" s="53" t="s">
        <v>95</v>
      </c>
      <c r="AL29" s="51" t="s">
        <v>123</v>
      </c>
    </row>
    <row r="30" spans="1:38">
      <c r="AK30" s="53" t="s">
        <v>103</v>
      </c>
      <c r="AL30" s="51" t="s">
        <v>124</v>
      </c>
    </row>
    <row r="31" spans="1:38">
      <c r="AK31" s="53" t="s">
        <v>104</v>
      </c>
      <c r="AL31" s="51" t="s">
        <v>125</v>
      </c>
    </row>
    <row r="32" spans="1:38">
      <c r="AK32" s="53" t="s">
        <v>105</v>
      </c>
      <c r="AL32" s="51" t="s">
        <v>126</v>
      </c>
    </row>
    <row r="33" spans="37:38">
      <c r="AK33" s="53" t="s">
        <v>106</v>
      </c>
      <c r="AL33" s="51" t="s">
        <v>127</v>
      </c>
    </row>
    <row r="34" spans="37:38">
      <c r="AK34" s="53" t="s">
        <v>96</v>
      </c>
      <c r="AL34" s="51" t="s">
        <v>128</v>
      </c>
    </row>
    <row r="35" spans="37:38">
      <c r="AK35" s="53" t="s">
        <v>107</v>
      </c>
      <c r="AL35" s="51" t="s">
        <v>129</v>
      </c>
    </row>
    <row r="36" spans="37:38">
      <c r="AK36" s="53" t="s">
        <v>108</v>
      </c>
      <c r="AL36" s="51" t="s">
        <v>130</v>
      </c>
    </row>
    <row r="37" spans="37:38">
      <c r="AK37" s="53" t="s">
        <v>109</v>
      </c>
      <c r="AL37" s="51" t="s">
        <v>131</v>
      </c>
    </row>
  </sheetData>
  <sheetProtection sheet="1" objects="1" scenarios="1"/>
  <mergeCells count="45">
    <mergeCell ref="Q3:Q4"/>
    <mergeCell ref="B2:U2"/>
    <mergeCell ref="V2:Y2"/>
    <mergeCell ref="D3:J6"/>
    <mergeCell ref="A1:AC1"/>
    <mergeCell ref="AC2:AC4"/>
    <mergeCell ref="V3:AA4"/>
    <mergeCell ref="Z2:AB2"/>
    <mergeCell ref="V5:V16"/>
    <mergeCell ref="Y16:Z16"/>
    <mergeCell ref="W5:AC12"/>
    <mergeCell ref="T5:T7"/>
    <mergeCell ref="B9:U9"/>
    <mergeCell ref="U3:U8"/>
    <mergeCell ref="I11:L12"/>
    <mergeCell ref="O11:O12"/>
    <mergeCell ref="L4:M5"/>
    <mergeCell ref="N4:N5"/>
    <mergeCell ref="A15:O16"/>
    <mergeCell ref="A2:A14"/>
    <mergeCell ref="B10:O10"/>
    <mergeCell ref="J13:O14"/>
    <mergeCell ref="M11:N12"/>
    <mergeCell ref="B14:F14"/>
    <mergeCell ref="C12:E13"/>
    <mergeCell ref="G11:G14"/>
    <mergeCell ref="I13:I14"/>
    <mergeCell ref="H11:H14"/>
    <mergeCell ref="B3:C8"/>
    <mergeCell ref="A17:AC17"/>
    <mergeCell ref="AD1:AG17"/>
    <mergeCell ref="F11:F13"/>
    <mergeCell ref="B11:B13"/>
    <mergeCell ref="C11:E11"/>
    <mergeCell ref="D7:R8"/>
    <mergeCell ref="R3:T4"/>
    <mergeCell ref="K6:S6"/>
    <mergeCell ref="O5:S5"/>
    <mergeCell ref="O4:P4"/>
    <mergeCell ref="K3:P3"/>
    <mergeCell ref="K4:K5"/>
    <mergeCell ref="P10:U16"/>
    <mergeCell ref="AA13:AC16"/>
    <mergeCell ref="W13:Z15"/>
    <mergeCell ref="W16:X16"/>
  </mergeCells>
  <phoneticPr fontId="1"/>
  <conditionalFormatting sqref="AK19">
    <cfRule type="expression" dxfId="379" priority="381">
      <formula>$AI$27=1</formula>
    </cfRule>
    <cfRule type="expression" dxfId="378" priority="382">
      <formula>$AI$26=1</formula>
    </cfRule>
    <cfRule type="expression" dxfId="377" priority="383">
      <formula>$AI$25=1</formula>
    </cfRule>
    <cfRule type="expression" dxfId="376" priority="384">
      <formula>$AI$24=1</formula>
    </cfRule>
    <cfRule type="expression" dxfId="375" priority="385">
      <formula>$AI$23=1</formula>
    </cfRule>
    <cfRule type="expression" dxfId="374" priority="386">
      <formula>$AI$22=1</formula>
    </cfRule>
    <cfRule type="expression" dxfId="373" priority="387">
      <formula>$AI$21=1</formula>
    </cfRule>
    <cfRule type="expression" dxfId="372" priority="388">
      <formula>$AI$20=1</formula>
    </cfRule>
    <cfRule type="expression" dxfId="371" priority="389">
      <formula>$AI$19=1</formula>
    </cfRule>
    <cfRule type="expression" dxfId="370" priority="390">
      <formula>$AI$18=1</formula>
    </cfRule>
  </conditionalFormatting>
  <conditionalFormatting sqref="AK20">
    <cfRule type="expression" dxfId="369" priority="361">
      <formula>$AI$27=2</formula>
    </cfRule>
    <cfRule type="expression" dxfId="368" priority="362">
      <formula>$AI$26=2</formula>
    </cfRule>
    <cfRule type="expression" dxfId="367" priority="363">
      <formula>$AI$25=2</formula>
    </cfRule>
    <cfRule type="expression" dxfId="366" priority="364">
      <formula>$AI$24=2</formula>
    </cfRule>
    <cfRule type="expression" dxfId="365" priority="365">
      <formula>$AI$23=2</formula>
    </cfRule>
    <cfRule type="expression" dxfId="364" priority="366">
      <formula>$AI$22=2</formula>
    </cfRule>
    <cfRule type="expression" dxfId="363" priority="367">
      <formula>$AI$21=2</formula>
    </cfRule>
    <cfRule type="expression" dxfId="362" priority="368">
      <formula>$AI$20=2</formula>
    </cfRule>
    <cfRule type="expression" dxfId="361" priority="369">
      <formula>$AI$19=2</formula>
    </cfRule>
    <cfRule type="expression" dxfId="360" priority="370">
      <formula>$AI$18=2</formula>
    </cfRule>
  </conditionalFormatting>
  <conditionalFormatting sqref="AK21">
    <cfRule type="expression" dxfId="359" priority="341">
      <formula>$AI$27=3</formula>
    </cfRule>
    <cfRule type="expression" dxfId="358" priority="342">
      <formula>$AI$26=3</formula>
    </cfRule>
    <cfRule type="expression" dxfId="357" priority="343">
      <formula>$AI$25=3</formula>
    </cfRule>
    <cfRule type="expression" dxfId="356" priority="344">
      <formula>$AI$24=3</formula>
    </cfRule>
    <cfRule type="expression" dxfId="355" priority="345">
      <formula>$AI$23=3</formula>
    </cfRule>
    <cfRule type="expression" dxfId="354" priority="346">
      <formula>$AI$22=3</formula>
    </cfRule>
    <cfRule type="expression" dxfId="353" priority="347">
      <formula>$AI$21=3</formula>
    </cfRule>
    <cfRule type="expression" dxfId="352" priority="348">
      <formula>$AI$20=3</formula>
    </cfRule>
    <cfRule type="expression" dxfId="351" priority="349">
      <formula>$AI$19=3</formula>
    </cfRule>
    <cfRule type="expression" dxfId="350" priority="350">
      <formula>$AI$18=3</formula>
    </cfRule>
  </conditionalFormatting>
  <conditionalFormatting sqref="AK22">
    <cfRule type="expression" dxfId="349" priority="321">
      <formula>$AI$27=4</formula>
    </cfRule>
    <cfRule type="expression" dxfId="348" priority="322">
      <formula>$AI$26=4</formula>
    </cfRule>
    <cfRule type="expression" dxfId="347" priority="323">
      <formula>$AI$25=4</formula>
    </cfRule>
    <cfRule type="expression" dxfId="346" priority="324">
      <formula>$AI$24=4</formula>
    </cfRule>
    <cfRule type="expression" dxfId="345" priority="325">
      <formula>$AI$23=4</formula>
    </cfRule>
    <cfRule type="expression" dxfId="344" priority="326">
      <formula>$AI$22=4</formula>
    </cfRule>
    <cfRule type="expression" dxfId="343" priority="327">
      <formula>$AI$21=4</formula>
    </cfRule>
    <cfRule type="expression" dxfId="342" priority="328">
      <formula>$AI$20=4</formula>
    </cfRule>
    <cfRule type="expression" dxfId="341" priority="329">
      <formula>$AI$19=4</formula>
    </cfRule>
    <cfRule type="expression" dxfId="340" priority="330">
      <formula>$AI$18=4</formula>
    </cfRule>
  </conditionalFormatting>
  <conditionalFormatting sqref="AK23">
    <cfRule type="expression" dxfId="339" priority="301">
      <formula>$AI$27=5</formula>
    </cfRule>
    <cfRule type="expression" dxfId="338" priority="302">
      <formula>$AI$26=5</formula>
    </cfRule>
    <cfRule type="expression" dxfId="337" priority="303">
      <formula>$AI$25=5</formula>
    </cfRule>
    <cfRule type="expression" dxfId="336" priority="304">
      <formula>$AI$24=5</formula>
    </cfRule>
    <cfRule type="expression" dxfId="335" priority="305">
      <formula>$AI$23=5</formula>
    </cfRule>
    <cfRule type="expression" dxfId="334" priority="306">
      <formula>$AI$22=5</formula>
    </cfRule>
    <cfRule type="expression" dxfId="333" priority="307">
      <formula>$AI$21=5</formula>
    </cfRule>
    <cfRule type="expression" dxfId="332" priority="308">
      <formula>$AI$20=5</formula>
    </cfRule>
    <cfRule type="expression" dxfId="331" priority="309">
      <formula>$AI$19=5</formula>
    </cfRule>
    <cfRule type="expression" dxfId="330" priority="310">
      <formula>$AI$18=5</formula>
    </cfRule>
  </conditionalFormatting>
  <conditionalFormatting sqref="AK24">
    <cfRule type="expression" dxfId="329" priority="281">
      <formula>$AI$27=6</formula>
    </cfRule>
    <cfRule type="expression" dxfId="328" priority="282">
      <formula>$AI$26=6</formula>
    </cfRule>
    <cfRule type="expression" dxfId="327" priority="283">
      <formula>$AI$25=6</formula>
    </cfRule>
    <cfRule type="expression" dxfId="326" priority="284">
      <formula>$AI$24=6</formula>
    </cfRule>
    <cfRule type="expression" dxfId="325" priority="285">
      <formula>$AI$23=6</formula>
    </cfRule>
    <cfRule type="expression" dxfId="324" priority="286">
      <formula>$AI$22=6</formula>
    </cfRule>
    <cfRule type="expression" dxfId="323" priority="287">
      <formula>$AI$21=6</formula>
    </cfRule>
    <cfRule type="expression" dxfId="322" priority="288">
      <formula>$AI$20=6</formula>
    </cfRule>
    <cfRule type="expression" dxfId="321" priority="289">
      <formula>$AI$19=6</formula>
    </cfRule>
    <cfRule type="expression" dxfId="320" priority="290">
      <formula>$AI$18=6</formula>
    </cfRule>
  </conditionalFormatting>
  <conditionalFormatting sqref="AK25">
    <cfRule type="expression" dxfId="319" priority="261">
      <formula>$AI$27=7</formula>
    </cfRule>
    <cfRule type="expression" dxfId="318" priority="262">
      <formula>$AI$26=7</formula>
    </cfRule>
    <cfRule type="expression" dxfId="317" priority="263">
      <formula>$AI$25=7</formula>
    </cfRule>
    <cfRule type="expression" dxfId="316" priority="264">
      <formula>$AI$24=7</formula>
    </cfRule>
    <cfRule type="expression" dxfId="315" priority="265">
      <formula>$AI$23=7</formula>
    </cfRule>
    <cfRule type="expression" dxfId="314" priority="266">
      <formula>$AI$22=7</formula>
    </cfRule>
    <cfRule type="expression" dxfId="313" priority="267">
      <formula>$AI$21=7</formula>
    </cfRule>
    <cfRule type="expression" dxfId="312" priority="268">
      <formula>$AI$20=7</formula>
    </cfRule>
    <cfRule type="expression" dxfId="311" priority="269">
      <formula>$AI$19=7</formula>
    </cfRule>
    <cfRule type="expression" dxfId="310" priority="270">
      <formula>$AI$18=7</formula>
    </cfRule>
  </conditionalFormatting>
  <conditionalFormatting sqref="AK26">
    <cfRule type="expression" dxfId="309" priority="241">
      <formula>$AI$27=8</formula>
    </cfRule>
    <cfRule type="expression" dxfId="308" priority="242">
      <formula>$AI$26=8</formula>
    </cfRule>
    <cfRule type="expression" dxfId="307" priority="243">
      <formula>$AI$25=8</formula>
    </cfRule>
    <cfRule type="expression" dxfId="306" priority="244">
      <formula>$AI$24=8</formula>
    </cfRule>
    <cfRule type="expression" dxfId="305" priority="245">
      <formula>$AI$23=8</formula>
    </cfRule>
    <cfRule type="expression" dxfId="304" priority="246">
      <formula>$AI$22=8</formula>
    </cfRule>
    <cfRule type="expression" dxfId="303" priority="247">
      <formula>$AI$21=8</formula>
    </cfRule>
    <cfRule type="expression" dxfId="302" priority="248">
      <formula>$AI$20=8</formula>
    </cfRule>
    <cfRule type="expression" dxfId="301" priority="249">
      <formula>$AI$19=8</formula>
    </cfRule>
    <cfRule type="expression" dxfId="300" priority="250">
      <formula>$AI$18=8</formula>
    </cfRule>
  </conditionalFormatting>
  <conditionalFormatting sqref="AK27">
    <cfRule type="expression" dxfId="299" priority="221">
      <formula>$AI$27=9</formula>
    </cfRule>
    <cfRule type="expression" dxfId="298" priority="222">
      <formula>$AI$26=9</formula>
    </cfRule>
    <cfRule type="expression" dxfId="297" priority="223">
      <formula>$AI$25=9</formula>
    </cfRule>
    <cfRule type="expression" dxfId="296" priority="224">
      <formula>$AI$24=9</formula>
    </cfRule>
    <cfRule type="expression" dxfId="295" priority="225">
      <formula>$AI$23=9</formula>
    </cfRule>
    <cfRule type="expression" dxfId="294" priority="226">
      <formula>$AI$22=9</formula>
    </cfRule>
    <cfRule type="expression" dxfId="293" priority="227">
      <formula>$AI$21=9</formula>
    </cfRule>
    <cfRule type="expression" dxfId="292" priority="228">
      <formula>$AI$20=9</formula>
    </cfRule>
    <cfRule type="expression" dxfId="291" priority="229">
      <formula>$AI$19=9</formula>
    </cfRule>
    <cfRule type="expression" dxfId="290" priority="230">
      <formula>$AI$18=9</formula>
    </cfRule>
  </conditionalFormatting>
  <conditionalFormatting sqref="AK28">
    <cfRule type="expression" dxfId="289" priority="201">
      <formula>$AI$27=10</formula>
    </cfRule>
    <cfRule type="expression" dxfId="288" priority="202">
      <formula>$AI$26=10</formula>
    </cfRule>
    <cfRule type="expression" dxfId="287" priority="203">
      <formula>$AI$25=10</formula>
    </cfRule>
    <cfRule type="expression" dxfId="286" priority="204">
      <formula>$AI$24=10</formula>
    </cfRule>
    <cfRule type="expression" dxfId="285" priority="205">
      <formula>$AI$23=10</formula>
    </cfRule>
    <cfRule type="expression" dxfId="284" priority="206">
      <formula>$AI$22=10</formula>
    </cfRule>
    <cfRule type="expression" dxfId="283" priority="207">
      <formula>$AI$21=10</formula>
    </cfRule>
    <cfRule type="expression" dxfId="282" priority="208">
      <formula>$AI$20=10</formula>
    </cfRule>
    <cfRule type="expression" dxfId="281" priority="209">
      <formula>$AI$19=10</formula>
    </cfRule>
    <cfRule type="expression" dxfId="280" priority="210">
      <formula>$AI$18=10</formula>
    </cfRule>
  </conditionalFormatting>
  <conditionalFormatting sqref="AK29">
    <cfRule type="expression" dxfId="279" priority="181">
      <formula>$AI$27=11</formula>
    </cfRule>
    <cfRule type="expression" dxfId="278" priority="182">
      <formula>$AI$26=11</formula>
    </cfRule>
    <cfRule type="expression" dxfId="277" priority="183">
      <formula>$AI$25=11</formula>
    </cfRule>
    <cfRule type="expression" dxfId="276" priority="184">
      <formula>$AI$24=11</formula>
    </cfRule>
    <cfRule type="expression" dxfId="275" priority="185">
      <formula>$AI$23=11</formula>
    </cfRule>
    <cfRule type="expression" dxfId="274" priority="186">
      <formula>$AI$22=11</formula>
    </cfRule>
    <cfRule type="expression" dxfId="273" priority="187">
      <formula>$AI$21=11</formula>
    </cfRule>
    <cfRule type="expression" dxfId="272" priority="188">
      <formula>$AI$20=11</formula>
    </cfRule>
    <cfRule type="expression" dxfId="271" priority="189">
      <formula>$AI$19=11</formula>
    </cfRule>
    <cfRule type="expression" dxfId="270" priority="190">
      <formula>$AI$18=11</formula>
    </cfRule>
  </conditionalFormatting>
  <conditionalFormatting sqref="AK30">
    <cfRule type="expression" dxfId="269" priority="161">
      <formula>$AI$27=12</formula>
    </cfRule>
    <cfRule type="expression" dxfId="268" priority="162">
      <formula>$AI$26=12</formula>
    </cfRule>
    <cfRule type="expression" dxfId="267" priority="163">
      <formula>$AI$25=12</formula>
    </cfRule>
    <cfRule type="expression" dxfId="266" priority="164">
      <formula>$AI$24=12</formula>
    </cfRule>
    <cfRule type="expression" dxfId="265" priority="165">
      <formula>$AI$23=12</formula>
    </cfRule>
    <cfRule type="expression" dxfId="264" priority="166">
      <formula>$AI$22=12</formula>
    </cfRule>
    <cfRule type="expression" dxfId="263" priority="167">
      <formula>$AI$21=12</formula>
    </cfRule>
    <cfRule type="expression" dxfId="262" priority="168">
      <formula>$AI$20=12</formula>
    </cfRule>
    <cfRule type="expression" dxfId="261" priority="169">
      <formula>$AI$19=12</formula>
    </cfRule>
    <cfRule type="expression" dxfId="260" priority="170">
      <formula>$AI$18=12</formula>
    </cfRule>
  </conditionalFormatting>
  <conditionalFormatting sqref="AK31">
    <cfRule type="expression" dxfId="259" priority="131">
      <formula>$AI$27=13</formula>
    </cfRule>
    <cfRule type="expression" dxfId="258" priority="132">
      <formula>$AI$26=13</formula>
    </cfRule>
    <cfRule type="expression" dxfId="257" priority="133">
      <formula>$AI$25=13</formula>
    </cfRule>
    <cfRule type="expression" dxfId="256" priority="134">
      <formula>$AI$24=13</formula>
    </cfRule>
    <cfRule type="expression" dxfId="255" priority="135">
      <formula>$AI$23=13</formula>
    </cfRule>
    <cfRule type="expression" dxfId="254" priority="136">
      <formula>$AI$22=13</formula>
    </cfRule>
    <cfRule type="expression" dxfId="253" priority="137">
      <formula>$AI$21=13</formula>
    </cfRule>
    <cfRule type="expression" dxfId="252" priority="138">
      <formula>$AI$20=13</formula>
    </cfRule>
    <cfRule type="expression" dxfId="251" priority="139">
      <formula>$AI$19=13</formula>
    </cfRule>
    <cfRule type="expression" dxfId="250" priority="140">
      <formula>$AI$18=13</formula>
    </cfRule>
  </conditionalFormatting>
  <conditionalFormatting sqref="AK32">
    <cfRule type="expression" dxfId="249" priority="111">
      <formula>$AI$27=14</formula>
    </cfRule>
    <cfRule type="expression" dxfId="248" priority="112">
      <formula>$AI$26=14</formula>
    </cfRule>
    <cfRule type="expression" dxfId="247" priority="113">
      <formula>$AI$25=14</formula>
    </cfRule>
    <cfRule type="expression" dxfId="246" priority="114">
      <formula>$AI$24=14</formula>
    </cfRule>
    <cfRule type="expression" dxfId="245" priority="115">
      <formula>$AI$23=14</formula>
    </cfRule>
    <cfRule type="expression" dxfId="244" priority="116">
      <formula>$AI$22=14</formula>
    </cfRule>
    <cfRule type="expression" dxfId="243" priority="117">
      <formula>$AI$21=14</formula>
    </cfRule>
    <cfRule type="expression" dxfId="242" priority="118">
      <formula>$AI$20=14</formula>
    </cfRule>
    <cfRule type="expression" dxfId="241" priority="119">
      <formula>$AI$19=14</formula>
    </cfRule>
    <cfRule type="expression" dxfId="240" priority="120">
      <formula>$AI$18=14</formula>
    </cfRule>
  </conditionalFormatting>
  <conditionalFormatting sqref="AK33">
    <cfRule type="expression" dxfId="239" priority="91">
      <formula>$AI$27=15</formula>
    </cfRule>
    <cfRule type="expression" dxfId="238" priority="92">
      <formula>$AI$26=15</formula>
    </cfRule>
    <cfRule type="expression" dxfId="237" priority="93">
      <formula>$AI$25=15</formula>
    </cfRule>
    <cfRule type="expression" dxfId="236" priority="94">
      <formula>$AI$24=15</formula>
    </cfRule>
    <cfRule type="expression" dxfId="235" priority="95">
      <formula>$AI$23=15</formula>
    </cfRule>
    <cfRule type="expression" dxfId="234" priority="96">
      <formula>$AI$22=15</formula>
    </cfRule>
    <cfRule type="expression" dxfId="233" priority="97">
      <formula>$AI$21=15</formula>
    </cfRule>
    <cfRule type="expression" dxfId="232" priority="98">
      <formula>$AI$20=15</formula>
    </cfRule>
    <cfRule type="expression" dxfId="231" priority="99">
      <formula>$AI$19=15</formula>
    </cfRule>
    <cfRule type="expression" dxfId="230" priority="100">
      <formula>$AI$18=15</formula>
    </cfRule>
  </conditionalFormatting>
  <conditionalFormatting sqref="AK34">
    <cfRule type="expression" dxfId="229" priority="61">
      <formula>$AI$27=16</formula>
    </cfRule>
    <cfRule type="expression" dxfId="228" priority="62">
      <formula>$AI$26=16</formula>
    </cfRule>
    <cfRule type="expression" dxfId="227" priority="63">
      <formula>$AI$25=16</formula>
    </cfRule>
    <cfRule type="expression" dxfId="226" priority="64">
      <formula>$AI$24=16</formula>
    </cfRule>
    <cfRule type="expression" dxfId="225" priority="65">
      <formula>$AI$23=16</formula>
    </cfRule>
    <cfRule type="expression" dxfId="224" priority="66">
      <formula>$AI$22=16</formula>
    </cfRule>
    <cfRule type="expression" dxfId="223" priority="67">
      <formula>$AI$21=16</formula>
    </cfRule>
    <cfRule type="expression" dxfId="222" priority="68">
      <formula>$AI$20=16</formula>
    </cfRule>
    <cfRule type="expression" dxfId="221" priority="69">
      <formula>$AI$19=16</formula>
    </cfRule>
    <cfRule type="expression" dxfId="220" priority="70">
      <formula>$AI$18=16</formula>
    </cfRule>
  </conditionalFormatting>
  <conditionalFormatting sqref="AK35">
    <cfRule type="expression" dxfId="219" priority="41">
      <formula>$AI$27=17</formula>
    </cfRule>
    <cfRule type="expression" dxfId="218" priority="42">
      <formula>$AI$26=17</formula>
    </cfRule>
    <cfRule type="expression" dxfId="217" priority="43">
      <formula>$AI$25=17</formula>
    </cfRule>
    <cfRule type="expression" dxfId="216" priority="44">
      <formula>$AI$24=17</formula>
    </cfRule>
    <cfRule type="expression" dxfId="215" priority="45">
      <formula>$AI$23=17</formula>
    </cfRule>
    <cfRule type="expression" dxfId="214" priority="46">
      <formula>$AI$22=17</formula>
    </cfRule>
    <cfRule type="expression" dxfId="213" priority="47">
      <formula>$AI$21=17</formula>
    </cfRule>
    <cfRule type="expression" dxfId="212" priority="48">
      <formula>$AI$20=17</formula>
    </cfRule>
    <cfRule type="expression" dxfId="211" priority="49">
      <formula>$AI$19=17</formula>
    </cfRule>
    <cfRule type="expression" dxfId="210" priority="50">
      <formula>$AI$18=17</formula>
    </cfRule>
  </conditionalFormatting>
  <conditionalFormatting sqref="AK36">
    <cfRule type="expression" dxfId="209" priority="21">
      <formula>$AI$27=18</formula>
    </cfRule>
    <cfRule type="expression" dxfId="208" priority="22">
      <formula>$AI$26=18</formula>
    </cfRule>
    <cfRule type="expression" dxfId="207" priority="23">
      <formula>$AI$25=18</formula>
    </cfRule>
    <cfRule type="expression" dxfId="206" priority="24">
      <formula>$AI$24=18</formula>
    </cfRule>
    <cfRule type="expression" dxfId="205" priority="25">
      <formula>$AI$23=18</formula>
    </cfRule>
    <cfRule type="expression" dxfId="204" priority="26">
      <formula>$AI$22=18</formula>
    </cfRule>
    <cfRule type="expression" dxfId="203" priority="27">
      <formula>$AI$21=18</formula>
    </cfRule>
    <cfRule type="expression" dxfId="202" priority="28">
      <formula>$AI$20=18</formula>
    </cfRule>
    <cfRule type="expression" dxfId="201" priority="29">
      <formula>$AI$19=18</formula>
    </cfRule>
    <cfRule type="expression" dxfId="200" priority="30">
      <formula>$AI$18=18</formula>
    </cfRule>
  </conditionalFormatting>
  <conditionalFormatting sqref="AL37">
    <cfRule type="expression" dxfId="199" priority="11">
      <formula>$AI$27=19</formula>
    </cfRule>
    <cfRule type="expression" dxfId="198" priority="12">
      <formula>$AI$26=19</formula>
    </cfRule>
    <cfRule type="expression" dxfId="197" priority="13">
      <formula>$AI$25=19</formula>
    </cfRule>
    <cfRule type="expression" dxfId="196" priority="14">
      <formula>$AI$24=19</formula>
    </cfRule>
    <cfRule type="expression" dxfId="195" priority="15">
      <formula>$AI$23=19</formula>
    </cfRule>
    <cfRule type="expression" dxfId="194" priority="16">
      <formula>$AI$22=19</formula>
    </cfRule>
    <cfRule type="expression" dxfId="193" priority="17">
      <formula>$AI$21=19</formula>
    </cfRule>
    <cfRule type="expression" dxfId="192" priority="18">
      <formula>$AI$20=19</formula>
    </cfRule>
    <cfRule type="expression" dxfId="191" priority="19">
      <formula>$AI$19=19</formula>
    </cfRule>
    <cfRule type="expression" dxfId="190" priority="20">
      <formula>$AI$18=19</formula>
    </cfRule>
  </conditionalFormatting>
  <conditionalFormatting sqref="AK37">
    <cfRule type="expression" dxfId="189" priority="1">
      <formula>$AI$27=19</formula>
    </cfRule>
    <cfRule type="expression" dxfId="188" priority="2">
      <formula>$AI$26=19</formula>
    </cfRule>
    <cfRule type="expression" dxfId="187" priority="3">
      <formula>$AI$25=19</formula>
    </cfRule>
    <cfRule type="expression" dxfId="186" priority="4">
      <formula>$AI$24=19</formula>
    </cfRule>
    <cfRule type="expression" dxfId="185" priority="5">
      <formula>$AI$23=19</formula>
    </cfRule>
    <cfRule type="expression" dxfId="184" priority="6">
      <formula>$AI$22=19</formula>
    </cfRule>
    <cfRule type="expression" dxfId="183" priority="7">
      <formula>$AI$21=19</formula>
    </cfRule>
    <cfRule type="expression" dxfId="182" priority="8">
      <formula>$AI$20=19</formula>
    </cfRule>
    <cfRule type="expression" dxfId="181" priority="9">
      <formula>$AI$19=19</formula>
    </cfRule>
    <cfRule type="expression" dxfId="180" priority="10">
      <formula>$AI$18=19</formula>
    </cfRule>
  </conditionalFormatting>
  <conditionalFormatting sqref="Y16 AL19">
    <cfRule type="expression" dxfId="179" priority="391">
      <formula>$AI$27=1</formula>
    </cfRule>
  </conditionalFormatting>
  <conditionalFormatting sqref="AL19 Y16">
    <cfRule type="expression" dxfId="178" priority="392">
      <formula>$AI$26=1</formula>
    </cfRule>
    <cfRule type="expression" dxfId="177" priority="393">
      <formula>$AI$25=1</formula>
    </cfRule>
    <cfRule type="expression" dxfId="176" priority="394">
      <formula>$AI$24=1</formula>
    </cfRule>
    <cfRule type="expression" dxfId="175" priority="395">
      <formula>$AI$23=1</formula>
    </cfRule>
    <cfRule type="expression" dxfId="174" priority="396">
      <formula>$AI$22=1</formula>
    </cfRule>
    <cfRule type="expression" dxfId="173" priority="397">
      <formula>$AI$21=1</formula>
    </cfRule>
    <cfRule type="expression" dxfId="172" priority="398">
      <formula>$AI$20=1</formula>
    </cfRule>
    <cfRule type="expression" dxfId="171" priority="399">
      <formula>$AI$19=1</formula>
    </cfRule>
    <cfRule type="expression" dxfId="170" priority="400">
      <formula>$AI$18=1</formula>
    </cfRule>
  </conditionalFormatting>
  <conditionalFormatting sqref="AL20 L4">
    <cfRule type="expression" dxfId="169" priority="371">
      <formula>$AI$27=2</formula>
    </cfRule>
    <cfRule type="expression" dxfId="168" priority="372">
      <formula>$AI$26=2</formula>
    </cfRule>
    <cfRule type="expression" dxfId="167" priority="373">
      <formula>$AI$25=2</formula>
    </cfRule>
    <cfRule type="expression" dxfId="166" priority="374">
      <formula>$AI$24=2</formula>
    </cfRule>
    <cfRule type="expression" dxfId="165" priority="375">
      <formula>$AI$23=2</formula>
    </cfRule>
    <cfRule type="expression" dxfId="164" priority="376">
      <formula>$AI$22=2</formula>
    </cfRule>
    <cfRule type="expression" dxfId="163" priority="377">
      <formula>$AI$21=2</formula>
    </cfRule>
    <cfRule type="expression" dxfId="162" priority="378">
      <formula>$AI$20=2</formula>
    </cfRule>
    <cfRule type="expression" dxfId="161" priority="379">
      <formula>$AI$19=2</formula>
    </cfRule>
    <cfRule type="expression" dxfId="160" priority="380">
      <formula>$AI$18=2</formula>
    </cfRule>
  </conditionalFormatting>
  <conditionalFormatting sqref="AL21 N4">
    <cfRule type="expression" dxfId="159" priority="351">
      <formula>$AI$27=3</formula>
    </cfRule>
    <cfRule type="expression" dxfId="158" priority="352">
      <formula>$AI$26=3</formula>
    </cfRule>
    <cfRule type="expression" dxfId="157" priority="353">
      <formula>$AI$25=3</formula>
    </cfRule>
    <cfRule type="expression" dxfId="156" priority="354">
      <formula>$AI$24=3</formula>
    </cfRule>
    <cfRule type="expression" dxfId="155" priority="355">
      <formula>$AI$23=3</formula>
    </cfRule>
    <cfRule type="expression" dxfId="154" priority="356">
      <formula>$AI$22=3</formula>
    </cfRule>
    <cfRule type="expression" dxfId="153" priority="357">
      <formula>$AI$21=3</formula>
    </cfRule>
    <cfRule type="expression" dxfId="152" priority="358">
      <formula>$AI$20=3</formula>
    </cfRule>
    <cfRule type="expression" dxfId="151" priority="359">
      <formula>$AI$19=3</formula>
    </cfRule>
    <cfRule type="expression" dxfId="150" priority="360">
      <formula>$AI$18=3</formula>
    </cfRule>
  </conditionalFormatting>
  <conditionalFormatting sqref="AL22 AB3">
    <cfRule type="expression" dxfId="149" priority="331">
      <formula>$AI$27=4</formula>
    </cfRule>
    <cfRule type="expression" dxfId="148" priority="332">
      <formula>$AI$26=4</formula>
    </cfRule>
    <cfRule type="expression" dxfId="147" priority="333">
      <formula>$AI$25=4</formula>
    </cfRule>
    <cfRule type="expression" dxfId="146" priority="334">
      <formula>$AI$24=4</formula>
    </cfRule>
    <cfRule type="expression" dxfId="145" priority="335">
      <formula>$AI$23=4</formula>
    </cfRule>
    <cfRule type="expression" dxfId="144" priority="336">
      <formula>$AI$22=4</formula>
    </cfRule>
    <cfRule type="expression" dxfId="143" priority="337">
      <formula>$AI$21=4</formula>
    </cfRule>
    <cfRule type="expression" dxfId="142" priority="338">
      <formula>$AI$20=4</formula>
    </cfRule>
    <cfRule type="expression" dxfId="141" priority="339">
      <formula>$AI$19=4</formula>
    </cfRule>
    <cfRule type="expression" dxfId="140" priority="340">
      <formula>$AI$18=4</formula>
    </cfRule>
  </conditionalFormatting>
  <conditionalFormatting sqref="AL23 V2">
    <cfRule type="expression" dxfId="139" priority="311">
      <formula>$AI$27=5</formula>
    </cfRule>
    <cfRule type="expression" dxfId="138" priority="312">
      <formula>$AI$26=5</formula>
    </cfRule>
    <cfRule type="expression" dxfId="137" priority="313">
      <formula>$AI$25=5</formula>
    </cfRule>
    <cfRule type="expression" dxfId="136" priority="314">
      <formula>$AI$24=5</formula>
    </cfRule>
    <cfRule type="expression" dxfId="135" priority="315">
      <formula>$AI$23=5</formula>
    </cfRule>
    <cfRule type="expression" dxfId="134" priority="316">
      <formula>$AI$22=5</formula>
    </cfRule>
    <cfRule type="expression" dxfId="133" priority="317">
      <formula>$AI$21=5</formula>
    </cfRule>
    <cfRule type="expression" dxfId="132" priority="318">
      <formula>$AI$20=5</formula>
    </cfRule>
    <cfRule type="expression" dxfId="131" priority="319">
      <formula>$AI$19=5</formula>
    </cfRule>
    <cfRule type="expression" dxfId="130" priority="320">
      <formula>$AI$18=5</formula>
    </cfRule>
  </conditionalFormatting>
  <conditionalFormatting sqref="AL24 G11">
    <cfRule type="expression" dxfId="129" priority="291">
      <formula>$AI$27=6</formula>
    </cfRule>
    <cfRule type="expression" dxfId="128" priority="292">
      <formula>$AI$26=6</formula>
    </cfRule>
    <cfRule type="expression" dxfId="127" priority="293">
      <formula>$AI$25=6</formula>
    </cfRule>
    <cfRule type="expression" dxfId="126" priority="294">
      <formula>$AI$24=6</formula>
    </cfRule>
    <cfRule type="expression" dxfId="125" priority="295">
      <formula>$AI$23=6</formula>
    </cfRule>
    <cfRule type="expression" dxfId="124" priority="296">
      <formula>$AI$22=6</formula>
    </cfRule>
    <cfRule type="expression" dxfId="123" priority="297">
      <formula>$AI$21=6</formula>
    </cfRule>
    <cfRule type="expression" dxfId="122" priority="298">
      <formula>$AI$20=6</formula>
    </cfRule>
    <cfRule type="expression" dxfId="121" priority="299">
      <formula>$AI$19=6</formula>
    </cfRule>
    <cfRule type="expression" dxfId="120" priority="300">
      <formula>$AI$18=6</formula>
    </cfRule>
  </conditionalFormatting>
  <conditionalFormatting sqref="AL25 C12">
    <cfRule type="expression" dxfId="119" priority="271">
      <formula>$AI$27=7</formula>
    </cfRule>
    <cfRule type="expression" dxfId="118" priority="272">
      <formula>$AI$26=7</formula>
    </cfRule>
    <cfRule type="expression" dxfId="117" priority="273">
      <formula>$AI$25=7</formula>
    </cfRule>
    <cfRule type="expression" dxfId="116" priority="274">
      <formula>$AI$24=7</formula>
    </cfRule>
    <cfRule type="expression" dxfId="115" priority="275">
      <formula>$AI$23=7</formula>
    </cfRule>
    <cfRule type="expression" dxfId="114" priority="276">
      <formula>$AI$22=7</formula>
    </cfRule>
    <cfRule type="expression" dxfId="113" priority="277">
      <formula>$AI$21=7</formula>
    </cfRule>
    <cfRule type="expression" dxfId="112" priority="278">
      <formula>$AI$20=7</formula>
    </cfRule>
    <cfRule type="expression" dxfId="111" priority="279">
      <formula>$AI$19=7</formula>
    </cfRule>
    <cfRule type="expression" dxfId="110" priority="280">
      <formula>$AI$18=7</formula>
    </cfRule>
  </conditionalFormatting>
  <conditionalFormatting sqref="AL26 O11">
    <cfRule type="expression" dxfId="109" priority="251">
      <formula>$AI$27=8</formula>
    </cfRule>
    <cfRule type="expression" dxfId="108" priority="252">
      <formula>$AI$26=8</formula>
    </cfRule>
    <cfRule type="expression" dxfId="107" priority="253">
      <formula>$AI$25=8</formula>
    </cfRule>
    <cfRule type="expression" dxfId="106" priority="254">
      <formula>$AI$24=8</formula>
    </cfRule>
    <cfRule type="expression" dxfId="105" priority="255">
      <formula>$AI$23=8</formula>
    </cfRule>
    <cfRule type="expression" dxfId="104" priority="256">
      <formula>$AI$22=8</formula>
    </cfRule>
    <cfRule type="expression" dxfId="103" priority="257">
      <formula>$AI$21=8</formula>
    </cfRule>
    <cfRule type="expression" dxfId="102" priority="258">
      <formula>$AI$20=8</formula>
    </cfRule>
    <cfRule type="expression" dxfId="101" priority="259">
      <formula>$AI$19=8</formula>
    </cfRule>
    <cfRule type="expression" dxfId="100" priority="260">
      <formula>$AI$18=8</formula>
    </cfRule>
  </conditionalFormatting>
  <conditionalFormatting sqref="AL27 S8">
    <cfRule type="expression" dxfId="99" priority="231">
      <formula>$AI$27=9</formula>
    </cfRule>
    <cfRule type="expression" dxfId="98" priority="232">
      <formula>$AI$26=9</formula>
    </cfRule>
    <cfRule type="expression" dxfId="97" priority="233">
      <formula>$AI$25=9</formula>
    </cfRule>
    <cfRule type="expression" dxfId="96" priority="234">
      <formula>$AI$24=9</formula>
    </cfRule>
    <cfRule type="expression" dxfId="95" priority="235">
      <formula>$AI$23=9</formula>
    </cfRule>
    <cfRule type="expression" dxfId="94" priority="236">
      <formula>$AI$22=9</formula>
    </cfRule>
    <cfRule type="expression" dxfId="93" priority="237">
      <formula>$AI$21=9</formula>
    </cfRule>
    <cfRule type="expression" dxfId="92" priority="238">
      <formula>$AI$20=9</formula>
    </cfRule>
    <cfRule type="expression" dxfId="91" priority="239">
      <formula>$AI$19=9</formula>
    </cfRule>
    <cfRule type="expression" dxfId="90" priority="240">
      <formula>$AI$18=9</formula>
    </cfRule>
  </conditionalFormatting>
  <conditionalFormatting sqref="AL28 I11">
    <cfRule type="expression" dxfId="89" priority="211">
      <formula>$AI$27=10</formula>
    </cfRule>
    <cfRule type="expression" dxfId="88" priority="212">
      <formula>$AI$26=10</formula>
    </cfRule>
    <cfRule type="expression" dxfId="87" priority="213">
      <formula>$AI$25=10</formula>
    </cfRule>
    <cfRule type="expression" dxfId="86" priority="214">
      <formula>$AI$24=10</formula>
    </cfRule>
    <cfRule type="expression" dxfId="85" priority="215">
      <formula>$AI$23=10</formula>
    </cfRule>
    <cfRule type="expression" dxfId="84" priority="216">
      <formula>$AI$22=10</formula>
    </cfRule>
    <cfRule type="expression" dxfId="83" priority="217">
      <formula>$AI$21=10</formula>
    </cfRule>
    <cfRule type="expression" dxfId="82" priority="218">
      <formula>$AI$20=10</formula>
    </cfRule>
    <cfRule type="expression" dxfId="81" priority="219">
      <formula>$AI$19=10</formula>
    </cfRule>
    <cfRule type="expression" dxfId="80" priority="220">
      <formula>$AI$18=10</formula>
    </cfRule>
  </conditionalFormatting>
  <conditionalFormatting sqref="AL29 I13">
    <cfRule type="expression" dxfId="79" priority="191">
      <formula>$AI$27=11</formula>
    </cfRule>
    <cfRule type="expression" dxfId="78" priority="192">
      <formula>$AI$26=11</formula>
    </cfRule>
    <cfRule type="expression" dxfId="77" priority="193">
      <formula>$AI$25=11</formula>
    </cfRule>
    <cfRule type="expression" dxfId="76" priority="194">
      <formula>$AI$24=11</formula>
    </cfRule>
    <cfRule type="expression" dxfId="75" priority="195">
      <formula>$AI$23=11</formula>
    </cfRule>
    <cfRule type="expression" dxfId="74" priority="196">
      <formula>$AI$22=11</formula>
    </cfRule>
    <cfRule type="expression" dxfId="73" priority="197">
      <formula>$AI$21=11</formula>
    </cfRule>
    <cfRule type="expression" dxfId="72" priority="198">
      <formula>$AI$20=11</formula>
    </cfRule>
    <cfRule type="expression" dxfId="71" priority="199">
      <formula>$AI$19=11</formula>
    </cfRule>
    <cfRule type="expression" dxfId="70" priority="200">
      <formula>$AI$18=11</formula>
    </cfRule>
  </conditionalFormatting>
  <conditionalFormatting sqref="AL30 W5 T5">
    <cfRule type="expression" dxfId="69" priority="171">
      <formula>$AI$27=12</formula>
    </cfRule>
    <cfRule type="expression" dxfId="68" priority="172">
      <formula>$AI$26=12</formula>
    </cfRule>
    <cfRule type="expression" dxfId="67" priority="173">
      <formula>$AI$25=12</formula>
    </cfRule>
    <cfRule type="expression" dxfId="66" priority="174">
      <formula>$AI$24=12</formula>
    </cfRule>
    <cfRule type="expression" dxfId="65" priority="175">
      <formula>$AI$23=12</formula>
    </cfRule>
    <cfRule type="expression" dxfId="64" priority="176">
      <formula>$AI$22=12</formula>
    </cfRule>
    <cfRule type="expression" dxfId="63" priority="177">
      <formula>$AI$21=12</formula>
    </cfRule>
    <cfRule type="expression" dxfId="62" priority="178">
      <formula>$AI$20=12</formula>
    </cfRule>
    <cfRule type="expression" dxfId="61" priority="179">
      <formula>$AI$19=12</formula>
    </cfRule>
    <cfRule type="expression" dxfId="60" priority="180">
      <formula>$AI$18=12</formula>
    </cfRule>
  </conditionalFormatting>
  <conditionalFormatting sqref="AL31 D3">
    <cfRule type="expression" dxfId="59" priority="141">
      <formula>$AI$27=13</formula>
    </cfRule>
    <cfRule type="expression" dxfId="58" priority="142">
      <formula>$AI$26=13</formula>
    </cfRule>
    <cfRule type="expression" dxfId="57" priority="143">
      <formula>$AI$25=13</formula>
    </cfRule>
    <cfRule type="expression" dxfId="56" priority="144">
      <formula>$AI$24=13</formula>
    </cfRule>
    <cfRule type="expression" dxfId="55" priority="145">
      <formula>$AI$23=13</formula>
    </cfRule>
    <cfRule type="expression" dxfId="54" priority="146">
      <formula>$AI$22=13</formula>
    </cfRule>
    <cfRule type="expression" dxfId="53" priority="147">
      <formula>$AI$21=13</formula>
    </cfRule>
    <cfRule type="expression" dxfId="52" priority="148">
      <formula>$AI$20=13</formula>
    </cfRule>
    <cfRule type="expression" dxfId="51" priority="149">
      <formula>$AI$19=13</formula>
    </cfRule>
    <cfRule type="expression" dxfId="50" priority="150">
      <formula>$AI$18=13</formula>
    </cfRule>
  </conditionalFormatting>
  <conditionalFormatting sqref="AL32 B2">
    <cfRule type="expression" dxfId="49" priority="121">
      <formula>$AI$27=14</formula>
    </cfRule>
    <cfRule type="expression" dxfId="48" priority="122">
      <formula>$AI$26=14</formula>
    </cfRule>
    <cfRule type="expression" dxfId="47" priority="123">
      <formula>$AI$25=14</formula>
    </cfRule>
    <cfRule type="expression" dxfId="46" priority="124">
      <formula>$AI$24=14</formula>
    </cfRule>
    <cfRule type="expression" dxfId="45" priority="125">
      <formula>$AI$23=14</formula>
    </cfRule>
    <cfRule type="expression" dxfId="44" priority="126">
      <formula>$AI$22=14</formula>
    </cfRule>
    <cfRule type="expression" dxfId="43" priority="127">
      <formula>$AI$21=14</formula>
    </cfRule>
    <cfRule type="expression" dxfId="42" priority="128">
      <formula>$AI$20=14</formula>
    </cfRule>
    <cfRule type="expression" dxfId="41" priority="129">
      <formula>$AI$19=14</formula>
    </cfRule>
    <cfRule type="expression" dxfId="40" priority="130">
      <formula>$AI$18=14</formula>
    </cfRule>
  </conditionalFormatting>
  <conditionalFormatting sqref="AL33 U3">
    <cfRule type="expression" dxfId="39" priority="101">
      <formula>$AI$27=15</formula>
    </cfRule>
    <cfRule type="expression" dxfId="38" priority="102">
      <formula>$AI$26=15</formula>
    </cfRule>
    <cfRule type="expression" dxfId="37" priority="103">
      <formula>$AI$25=15</formula>
    </cfRule>
    <cfRule type="expression" dxfId="36" priority="104">
      <formula>$AI$24=15</formula>
    </cfRule>
    <cfRule type="expression" dxfId="35" priority="105">
      <formula>$AI$23=15</formula>
    </cfRule>
    <cfRule type="expression" dxfId="34" priority="106">
      <formula>$AI$22=15</formula>
    </cfRule>
    <cfRule type="expression" dxfId="33" priority="107">
      <formula>$AI$21=15</formula>
    </cfRule>
    <cfRule type="expression" dxfId="32" priority="108">
      <formula>$AI$20=15</formula>
    </cfRule>
    <cfRule type="expression" dxfId="31" priority="109">
      <formula>$AI$19=15</formula>
    </cfRule>
    <cfRule type="expression" dxfId="30" priority="110">
      <formula>$AI$18=15</formula>
    </cfRule>
  </conditionalFormatting>
  <conditionalFormatting sqref="AL34 B9">
    <cfRule type="expression" dxfId="29" priority="71">
      <formula>$AI$27=16</formula>
    </cfRule>
    <cfRule type="expression" dxfId="28" priority="72">
      <formula>$AI$26=16</formula>
    </cfRule>
    <cfRule type="expression" dxfId="27" priority="73">
      <formula>$AI$25=16</formula>
    </cfRule>
    <cfRule type="expression" dxfId="26" priority="74">
      <formula>$AI$24=16</formula>
    </cfRule>
    <cfRule type="expression" dxfId="25" priority="75">
      <formula>$AI$23=16</formula>
    </cfRule>
    <cfRule type="expression" dxfId="24" priority="76">
      <formula>$AI$22=16</formula>
    </cfRule>
    <cfRule type="expression" dxfId="23" priority="77">
      <formula>$AI$21=16</formula>
    </cfRule>
    <cfRule type="expression" dxfId="22" priority="78">
      <formula>$AI$20=16</formula>
    </cfRule>
    <cfRule type="expression" dxfId="21" priority="79">
      <formula>$AI$19=16</formula>
    </cfRule>
    <cfRule type="expression" dxfId="20" priority="80">
      <formula>$AI$18=16</formula>
    </cfRule>
  </conditionalFormatting>
  <conditionalFormatting sqref="AL35 B3">
    <cfRule type="expression" dxfId="19" priority="51">
      <formula>$AI$27=17</formula>
    </cfRule>
    <cfRule type="expression" dxfId="18" priority="52">
      <formula>$AI$26=17</formula>
    </cfRule>
    <cfRule type="expression" dxfId="17" priority="53">
      <formula>$AI$25=17</formula>
    </cfRule>
    <cfRule type="expression" dxfId="16" priority="54">
      <formula>$AI$24=17</formula>
    </cfRule>
    <cfRule type="expression" dxfId="15" priority="55">
      <formula>$AI$23=17</formula>
    </cfRule>
    <cfRule type="expression" dxfId="14" priority="56">
      <formula>$AI$22=17</formula>
    </cfRule>
    <cfRule type="expression" dxfId="13" priority="57">
      <formula>$AI$21=17</formula>
    </cfRule>
    <cfRule type="expression" dxfId="12" priority="58">
      <formula>$AI$20=17</formula>
    </cfRule>
    <cfRule type="expression" dxfId="11" priority="59">
      <formula>$AI$19=17</formula>
    </cfRule>
    <cfRule type="expression" dxfId="10" priority="60">
      <formula>$AI$18=17</formula>
    </cfRule>
  </conditionalFormatting>
  <conditionalFormatting sqref="AL36 Q3">
    <cfRule type="expression" dxfId="9" priority="31">
      <formula>$AI$27=18</formula>
    </cfRule>
    <cfRule type="expression" dxfId="8" priority="32">
      <formula>$AI$26=18</formula>
    </cfRule>
    <cfRule type="expression" dxfId="7" priority="33">
      <formula>$AI$25=18</formula>
    </cfRule>
    <cfRule type="expression" dxfId="6" priority="34">
      <formula>$AI$24=18</formula>
    </cfRule>
    <cfRule type="expression" dxfId="5" priority="35">
      <formula>$AI$23=18</formula>
    </cfRule>
    <cfRule type="expression" dxfId="4" priority="36">
      <formula>$AI$22=18</formula>
    </cfRule>
    <cfRule type="expression" dxfId="3" priority="37">
      <formula>$AI$21=18</formula>
    </cfRule>
    <cfRule type="expression" dxfId="2" priority="38">
      <formula>$AI$20=18</formula>
    </cfRule>
    <cfRule type="expression" dxfId="1" priority="39">
      <formula>$AI$19=18</formula>
    </cfRule>
    <cfRule type="expression" dxfId="0" priority="40">
      <formula>$AI$18=18</formula>
    </cfRule>
  </conditionalFormatting>
  <printOptions horizontalCentered="1" verticalCentered="1"/>
  <pageMargins left="0" right="0" top="0" bottom="0" header="0" footer="0"/>
  <pageSetup paperSize="9" scale="59" orientation="landscape" verticalDpi="0" r:id="rId1"/>
  <rowBreaks count="1" manualBreakCount="1">
    <brk id="43"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C37EE-207C-43F2-9292-F82932CDD41E}">
  <sheetPr>
    <tabColor rgb="FF00B0F0"/>
    <pageSetUpPr fitToPage="1"/>
  </sheetPr>
  <dimension ref="A1:AX47"/>
  <sheetViews>
    <sheetView showGridLines="0" tabSelected="1" view="pageBreakPreview" topLeftCell="A14" zoomScaleNormal="85" zoomScaleSheetLayoutView="100" workbookViewId="0">
      <selection activeCell="B18" sqref="B18:I22"/>
    </sheetView>
  </sheetViews>
  <sheetFormatPr defaultColWidth="11.125" defaultRowHeight="18.75" customHeight="1"/>
  <cols>
    <col min="1" max="1" width="28.5" style="257" customWidth="1"/>
    <col min="2" max="2" width="4.125" style="325" customWidth="1"/>
    <col min="3" max="3" width="37.125" style="258" customWidth="1"/>
    <col min="4" max="4" width="11.125" style="257"/>
    <col min="5" max="5" width="14.875" style="258" customWidth="1"/>
    <col min="6" max="6" width="66.125" style="257" customWidth="1"/>
    <col min="7" max="7" width="18.125" style="257" customWidth="1"/>
    <col min="8" max="8" width="77.25" style="258" customWidth="1"/>
    <col min="9" max="10" width="12.875" style="257" customWidth="1"/>
    <col min="11" max="16384" width="11.125" style="257"/>
  </cols>
  <sheetData>
    <row r="1" spans="1:10" ht="32.450000000000003" customHeight="1">
      <c r="A1" s="705" t="s">
        <v>210</v>
      </c>
      <c r="B1" s="705"/>
      <c r="C1" s="705"/>
      <c r="D1" s="705"/>
      <c r="E1" s="255"/>
      <c r="F1" s="332"/>
      <c r="G1" s="332"/>
      <c r="H1" s="255"/>
      <c r="I1" s="256"/>
      <c r="J1" s="256"/>
    </row>
    <row r="2" spans="1:10" ht="18.75" customHeight="1" thickBot="1">
      <c r="A2" s="706"/>
      <c r="B2" s="706"/>
      <c r="C2" s="706"/>
      <c r="D2" s="706"/>
      <c r="F2" s="332"/>
      <c r="G2" s="332"/>
      <c r="H2" s="259" t="s">
        <v>211</v>
      </c>
      <c r="I2" s="260"/>
      <c r="J2" s="260"/>
    </row>
    <row r="3" spans="1:10" ht="31.9" customHeight="1" thickBot="1">
      <c r="A3" s="261" t="s">
        <v>212</v>
      </c>
      <c r="B3" s="707"/>
      <c r="C3" s="708"/>
      <c r="D3" s="709"/>
      <c r="E3" s="262" t="s">
        <v>213</v>
      </c>
      <c r="F3" s="333"/>
      <c r="G3" s="710"/>
      <c r="H3" s="711"/>
      <c r="I3" s="263"/>
      <c r="J3" s="263"/>
    </row>
    <row r="4" spans="1:10" ht="32.25" customHeight="1" thickBot="1">
      <c r="A4" s="264" t="s">
        <v>214</v>
      </c>
      <c r="B4" s="712"/>
      <c r="C4" s="713"/>
      <c r="D4" s="714"/>
      <c r="E4" s="265" t="s">
        <v>215</v>
      </c>
      <c r="F4" s="266"/>
      <c r="G4" s="266"/>
      <c r="H4" s="267"/>
      <c r="I4" s="268" t="s">
        <v>216</v>
      </c>
      <c r="J4" s="269"/>
    </row>
    <row r="5" spans="1:10" ht="32.25" customHeight="1">
      <c r="A5" s="270" t="s">
        <v>217</v>
      </c>
      <c r="B5" s="712"/>
      <c r="C5" s="713"/>
      <c r="D5" s="714"/>
      <c r="E5" s="271" t="s">
        <v>437</v>
      </c>
      <c r="F5" s="334"/>
      <c r="G5" s="272" t="s">
        <v>438</v>
      </c>
      <c r="H5" s="273"/>
      <c r="I5" s="274"/>
      <c r="J5" s="275"/>
    </row>
    <row r="6" spans="1:10" ht="32.25" customHeight="1" thickBot="1">
      <c r="A6" s="276"/>
      <c r="B6" s="702"/>
      <c r="C6" s="703"/>
      <c r="D6" s="704"/>
      <c r="E6" s="277" t="s">
        <v>439</v>
      </c>
      <c r="F6" s="278"/>
      <c r="G6" s="277" t="s">
        <v>440</v>
      </c>
      <c r="H6" s="279"/>
      <c r="I6" s="280"/>
      <c r="J6" s="281"/>
    </row>
    <row r="7" spans="1:10" ht="18.75" customHeight="1" thickBot="1">
      <c r="A7" s="260"/>
      <c r="B7" s="282"/>
      <c r="C7" s="283"/>
      <c r="D7" s="260"/>
      <c r="E7" s="283" t="s">
        <v>218</v>
      </c>
      <c r="F7" s="260"/>
      <c r="G7" s="260"/>
      <c r="H7" s="283"/>
      <c r="I7" s="260"/>
      <c r="J7" s="260"/>
    </row>
    <row r="8" spans="1:10" ht="34.5" customHeight="1" thickBot="1">
      <c r="A8" s="724" t="s">
        <v>219</v>
      </c>
      <c r="B8" s="725"/>
      <c r="C8" s="725"/>
      <c r="D8" s="725"/>
      <c r="E8" s="284"/>
      <c r="F8" s="330"/>
      <c r="G8" s="330"/>
      <c r="H8" s="285"/>
      <c r="I8" s="268"/>
      <c r="J8" s="269"/>
    </row>
    <row r="9" spans="1:10" ht="25.5" customHeight="1">
      <c r="A9" s="286" t="s">
        <v>220</v>
      </c>
      <c r="B9" s="287">
        <v>1</v>
      </c>
      <c r="C9" s="288" t="s">
        <v>221</v>
      </c>
      <c r="D9" s="289"/>
      <c r="E9" s="290" t="s">
        <v>222</v>
      </c>
      <c r="F9" s="291"/>
      <c r="G9" s="291"/>
      <c r="H9" s="292"/>
      <c r="I9" s="293"/>
      <c r="J9" s="282"/>
    </row>
    <row r="10" spans="1:10" ht="25.5" customHeight="1">
      <c r="A10" s="286"/>
      <c r="B10" s="294">
        <v>2</v>
      </c>
      <c r="C10" s="295" t="s">
        <v>223</v>
      </c>
      <c r="D10" s="296"/>
      <c r="E10" s="297" t="s">
        <v>441</v>
      </c>
      <c r="F10" s="329"/>
      <c r="G10" s="329"/>
      <c r="H10" s="267"/>
      <c r="I10" s="298"/>
      <c r="J10" s="282"/>
    </row>
    <row r="11" spans="1:10" ht="25.5" customHeight="1">
      <c r="A11" s="286"/>
      <c r="B11" s="294">
        <v>3</v>
      </c>
      <c r="C11" s="295" t="s">
        <v>224</v>
      </c>
      <c r="D11" s="296"/>
      <c r="E11" s="297" t="s">
        <v>225</v>
      </c>
      <c r="F11" s="329"/>
      <c r="G11" s="329"/>
      <c r="H11" s="267"/>
      <c r="I11" s="298"/>
      <c r="J11" s="282"/>
    </row>
    <row r="12" spans="1:10" ht="25.5" customHeight="1">
      <c r="A12" s="286"/>
      <c r="B12" s="294">
        <v>4</v>
      </c>
      <c r="C12" s="295" t="s">
        <v>226</v>
      </c>
      <c r="D12" s="296"/>
      <c r="E12" s="297" t="s">
        <v>442</v>
      </c>
      <c r="F12" s="329"/>
      <c r="G12" s="329"/>
      <c r="H12" s="267"/>
      <c r="I12" s="298"/>
      <c r="J12" s="282"/>
    </row>
    <row r="13" spans="1:10" ht="25.5" customHeight="1">
      <c r="A13" s="286"/>
      <c r="B13" s="294">
        <v>5</v>
      </c>
      <c r="C13" s="295" t="s">
        <v>227</v>
      </c>
      <c r="D13" s="296"/>
      <c r="E13" s="297" t="s">
        <v>228</v>
      </c>
      <c r="F13" s="329"/>
      <c r="G13" s="329"/>
      <c r="H13" s="267"/>
      <c r="I13" s="298"/>
      <c r="J13" s="282"/>
    </row>
    <row r="14" spans="1:10" ht="25.5" customHeight="1">
      <c r="A14" s="299"/>
      <c r="B14" s="294">
        <v>6</v>
      </c>
      <c r="C14" s="295" t="s">
        <v>229</v>
      </c>
      <c r="D14" s="296"/>
      <c r="E14" s="715" t="s">
        <v>443</v>
      </c>
      <c r="F14" s="716"/>
      <c r="G14" s="716"/>
      <c r="H14" s="717"/>
      <c r="I14" s="298"/>
      <c r="J14" s="282"/>
    </row>
    <row r="15" spans="1:10" ht="25.5" customHeight="1">
      <c r="A15" s="335" t="s">
        <v>461</v>
      </c>
      <c r="B15" s="336"/>
      <c r="C15" s="337"/>
      <c r="D15" s="338" t="s">
        <v>230</v>
      </c>
      <c r="E15" s="339" t="s">
        <v>462</v>
      </c>
      <c r="F15" s="340"/>
      <c r="G15" s="341"/>
      <c r="H15" s="342"/>
      <c r="I15" s="298"/>
      <c r="J15" s="282"/>
    </row>
    <row r="16" spans="1:10" ht="25.5" customHeight="1">
      <c r="A16" s="300" t="s">
        <v>463</v>
      </c>
      <c r="B16" s="301"/>
      <c r="C16" s="302"/>
      <c r="D16" s="303" t="s">
        <v>230</v>
      </c>
      <c r="E16" s="297" t="s">
        <v>444</v>
      </c>
      <c r="F16" s="328"/>
      <c r="G16" s="329"/>
      <c r="H16" s="267"/>
      <c r="I16" s="298"/>
      <c r="J16" s="282"/>
    </row>
    <row r="17" spans="1:50" ht="25.5" customHeight="1">
      <c r="A17" s="304"/>
      <c r="B17" s="305"/>
      <c r="C17" s="295" t="s">
        <v>231</v>
      </c>
      <c r="D17" s="303" t="s">
        <v>230</v>
      </c>
      <c r="E17" s="297" t="s">
        <v>232</v>
      </c>
      <c r="F17" s="328"/>
      <c r="G17" s="329"/>
      <c r="H17" s="267"/>
      <c r="I17" s="306"/>
      <c r="J17" s="260"/>
    </row>
    <row r="18" spans="1:50" ht="25.5" customHeight="1">
      <c r="A18" s="307" t="s">
        <v>464</v>
      </c>
      <c r="B18" s="294">
        <v>1</v>
      </c>
      <c r="C18" s="308" t="s">
        <v>233</v>
      </c>
      <c r="D18" s="303" t="s">
        <v>230</v>
      </c>
      <c r="E18" s="297" t="s">
        <v>472</v>
      </c>
      <c r="F18" s="348"/>
      <c r="G18" s="349"/>
      <c r="H18" s="267"/>
      <c r="I18" s="306"/>
      <c r="J18" s="282"/>
    </row>
    <row r="19" spans="1:50" ht="25.5" customHeight="1">
      <c r="A19" s="286"/>
      <c r="B19" s="294">
        <v>2</v>
      </c>
      <c r="C19" s="308" t="s">
        <v>473</v>
      </c>
      <c r="D19" s="303" t="s">
        <v>230</v>
      </c>
      <c r="E19" s="297" t="s">
        <v>474</v>
      </c>
      <c r="F19" s="348"/>
      <c r="G19" s="349"/>
      <c r="H19" s="267"/>
      <c r="I19" s="306"/>
      <c r="J19" s="282"/>
    </row>
    <row r="20" spans="1:50" ht="25.5" customHeight="1">
      <c r="A20" s="286"/>
      <c r="B20" s="294">
        <v>3</v>
      </c>
      <c r="C20" s="308" t="s">
        <v>234</v>
      </c>
      <c r="D20" s="303" t="s">
        <v>230</v>
      </c>
      <c r="E20" s="297" t="s">
        <v>445</v>
      </c>
      <c r="F20" s="348"/>
      <c r="G20" s="349"/>
      <c r="H20" s="267"/>
      <c r="I20" s="306"/>
      <c r="J20" s="260"/>
    </row>
    <row r="21" spans="1:50" ht="25.5" customHeight="1">
      <c r="A21" s="286"/>
      <c r="B21" s="294">
        <v>4</v>
      </c>
      <c r="C21" s="308" t="s">
        <v>235</v>
      </c>
      <c r="D21" s="303" t="s">
        <v>230</v>
      </c>
      <c r="E21" s="297" t="s">
        <v>236</v>
      </c>
      <c r="F21" s="348"/>
      <c r="G21" s="349"/>
      <c r="H21" s="267"/>
      <c r="I21" s="306"/>
      <c r="J21" s="260"/>
    </row>
    <row r="22" spans="1:50" ht="25.5" customHeight="1">
      <c r="A22" s="299"/>
      <c r="B22" s="294">
        <v>5</v>
      </c>
      <c r="C22" s="308" t="s">
        <v>237</v>
      </c>
      <c r="D22" s="303" t="s">
        <v>230</v>
      </c>
      <c r="E22" s="297" t="s">
        <v>238</v>
      </c>
      <c r="F22" s="348"/>
      <c r="G22" s="349"/>
      <c r="H22" s="267"/>
      <c r="I22" s="306"/>
      <c r="J22" s="260"/>
    </row>
    <row r="23" spans="1:50" ht="25.5" customHeight="1">
      <c r="A23" s="726" t="s">
        <v>465</v>
      </c>
      <c r="B23" s="294">
        <v>1</v>
      </c>
      <c r="C23" s="297" t="s">
        <v>239</v>
      </c>
      <c r="D23" s="303" t="s">
        <v>230</v>
      </c>
      <c r="E23" s="297" t="s">
        <v>240</v>
      </c>
      <c r="F23" s="328"/>
      <c r="G23" s="329"/>
      <c r="H23" s="267"/>
      <c r="I23" s="306"/>
      <c r="J23" s="282"/>
      <c r="AX23" s="309"/>
    </row>
    <row r="24" spans="1:50" ht="25.5" customHeight="1">
      <c r="A24" s="727"/>
      <c r="B24" s="294">
        <v>2</v>
      </c>
      <c r="C24" s="308" t="s">
        <v>241</v>
      </c>
      <c r="D24" s="303" t="s">
        <v>230</v>
      </c>
      <c r="E24" s="297" t="s">
        <v>242</v>
      </c>
      <c r="F24" s="328"/>
      <c r="G24" s="329"/>
      <c r="H24" s="267"/>
      <c r="I24" s="306"/>
      <c r="J24" s="282"/>
      <c r="AX24" s="309"/>
    </row>
    <row r="25" spans="1:50" ht="25.5" customHeight="1">
      <c r="A25" s="331"/>
      <c r="B25" s="728">
        <v>3</v>
      </c>
      <c r="C25" s="730" t="s">
        <v>399</v>
      </c>
      <c r="D25" s="732" t="s">
        <v>230</v>
      </c>
      <c r="E25" s="159" t="s">
        <v>243</v>
      </c>
      <c r="F25" s="328"/>
      <c r="G25" s="329"/>
      <c r="H25" s="267"/>
      <c r="I25" s="306"/>
      <c r="J25" s="282"/>
      <c r="AX25" s="309"/>
    </row>
    <row r="26" spans="1:50" ht="25.5" customHeight="1">
      <c r="A26" s="286"/>
      <c r="B26" s="729"/>
      <c r="C26" s="731"/>
      <c r="D26" s="733"/>
      <c r="E26" s="250" t="s">
        <v>400</v>
      </c>
      <c r="F26" s="328"/>
      <c r="G26" s="329"/>
      <c r="H26" s="267"/>
      <c r="I26" s="306"/>
      <c r="J26" s="282"/>
      <c r="AX26" s="309"/>
    </row>
    <row r="27" spans="1:50" ht="25.5" customHeight="1">
      <c r="A27" s="299"/>
      <c r="B27" s="294">
        <v>4</v>
      </c>
      <c r="C27" s="308" t="s">
        <v>244</v>
      </c>
      <c r="D27" s="303" t="s">
        <v>230</v>
      </c>
      <c r="E27" s="297" t="s">
        <v>446</v>
      </c>
      <c r="F27" s="328"/>
      <c r="G27" s="329"/>
      <c r="H27" s="267"/>
      <c r="I27" s="306"/>
      <c r="J27" s="282"/>
      <c r="AX27" s="309"/>
    </row>
    <row r="28" spans="1:50" ht="25.5" customHeight="1">
      <c r="A28" s="307" t="s">
        <v>466</v>
      </c>
      <c r="B28" s="294">
        <v>1</v>
      </c>
      <c r="C28" s="308" t="s">
        <v>245</v>
      </c>
      <c r="D28" s="303" t="s">
        <v>230</v>
      </c>
      <c r="E28" s="297" t="s">
        <v>447</v>
      </c>
      <c r="F28" s="328"/>
      <c r="G28" s="329"/>
      <c r="H28" s="267"/>
      <c r="I28" s="306"/>
      <c r="J28" s="282"/>
    </row>
    <row r="29" spans="1:50" ht="25.5" customHeight="1">
      <c r="A29" s="286"/>
      <c r="B29" s="294">
        <v>2</v>
      </c>
      <c r="C29" s="308" t="s">
        <v>246</v>
      </c>
      <c r="D29" s="303" t="s">
        <v>230</v>
      </c>
      <c r="E29" s="297" t="s">
        <v>247</v>
      </c>
      <c r="F29" s="328"/>
      <c r="G29" s="329"/>
      <c r="H29" s="267"/>
      <c r="I29" s="306"/>
      <c r="J29" s="260"/>
    </row>
    <row r="30" spans="1:50" ht="25.5" customHeight="1">
      <c r="A30" s="299"/>
      <c r="B30" s="294">
        <v>3</v>
      </c>
      <c r="C30" s="295" t="s">
        <v>248</v>
      </c>
      <c r="D30" s="303" t="s">
        <v>230</v>
      </c>
      <c r="E30" s="297" t="s">
        <v>448</v>
      </c>
      <c r="F30" s="328"/>
      <c r="G30" s="329"/>
      <c r="H30" s="267"/>
      <c r="I30" s="306"/>
      <c r="J30" s="282"/>
      <c r="AX30" s="309"/>
    </row>
    <row r="31" spans="1:50" ht="28.5" customHeight="1">
      <c r="A31" s="307" t="s">
        <v>467</v>
      </c>
      <c r="B31" s="294">
        <v>1</v>
      </c>
      <c r="C31" s="308" t="s">
        <v>249</v>
      </c>
      <c r="D31" s="303" t="s">
        <v>230</v>
      </c>
      <c r="E31" s="297" t="s">
        <v>449</v>
      </c>
      <c r="F31" s="328"/>
      <c r="G31" s="329"/>
      <c r="H31" s="267"/>
      <c r="I31" s="306"/>
      <c r="J31" s="282"/>
      <c r="AX31" s="309"/>
    </row>
    <row r="32" spans="1:50" ht="28.5" customHeight="1">
      <c r="A32" s="299"/>
      <c r="B32" s="294">
        <v>2</v>
      </c>
      <c r="C32" s="308" t="s">
        <v>250</v>
      </c>
      <c r="D32" s="303" t="s">
        <v>230</v>
      </c>
      <c r="E32" s="297" t="s">
        <v>450</v>
      </c>
      <c r="F32" s="328"/>
      <c r="G32" s="329"/>
      <c r="H32" s="267"/>
      <c r="I32" s="306"/>
      <c r="J32" s="282"/>
      <c r="AX32" s="309"/>
    </row>
    <row r="33" spans="1:50" ht="39.75" customHeight="1">
      <c r="A33" s="307" t="s">
        <v>468</v>
      </c>
      <c r="B33" s="294" t="s">
        <v>251</v>
      </c>
      <c r="C33" s="308" t="s">
        <v>252</v>
      </c>
      <c r="D33" s="303" t="s">
        <v>230</v>
      </c>
      <c r="E33" s="715" t="s">
        <v>451</v>
      </c>
      <c r="F33" s="716"/>
      <c r="G33" s="716"/>
      <c r="H33" s="717"/>
      <c r="I33" s="306"/>
      <c r="J33" s="282"/>
      <c r="AX33" s="309"/>
    </row>
    <row r="34" spans="1:50" ht="25.5" customHeight="1">
      <c r="A34" s="286"/>
      <c r="B34" s="294">
        <v>3</v>
      </c>
      <c r="C34" s="308" t="s">
        <v>253</v>
      </c>
      <c r="D34" s="303" t="s">
        <v>230</v>
      </c>
      <c r="E34" s="297" t="s">
        <v>452</v>
      </c>
      <c r="F34" s="328"/>
      <c r="G34" s="329"/>
      <c r="H34" s="267"/>
      <c r="I34" s="306"/>
      <c r="J34" s="282"/>
      <c r="AX34" s="309"/>
    </row>
    <row r="35" spans="1:50" ht="25.5" customHeight="1">
      <c r="A35" s="286"/>
      <c r="B35" s="294">
        <v>4</v>
      </c>
      <c r="C35" s="308" t="s">
        <v>254</v>
      </c>
      <c r="D35" s="303" t="s">
        <v>230</v>
      </c>
      <c r="E35" s="297" t="s">
        <v>453</v>
      </c>
      <c r="F35" s="328"/>
      <c r="G35" s="329"/>
      <c r="H35" s="267"/>
      <c r="I35" s="306"/>
      <c r="J35" s="282"/>
      <c r="AX35" s="309"/>
    </row>
    <row r="36" spans="1:50" ht="25.5" customHeight="1">
      <c r="A36" s="286"/>
      <c r="B36" s="294">
        <v>5</v>
      </c>
      <c r="C36" s="308" t="s">
        <v>255</v>
      </c>
      <c r="D36" s="303" t="s">
        <v>230</v>
      </c>
      <c r="E36" s="297" t="s">
        <v>454</v>
      </c>
      <c r="F36" s="328"/>
      <c r="G36" s="329"/>
      <c r="H36" s="267"/>
      <c r="I36" s="306"/>
      <c r="J36" s="282"/>
      <c r="AX36" s="309"/>
    </row>
    <row r="37" spans="1:50" ht="25.5" customHeight="1">
      <c r="A37" s="286"/>
      <c r="B37" s="294">
        <v>6</v>
      </c>
      <c r="C37" s="308" t="s">
        <v>256</v>
      </c>
      <c r="D37" s="303" t="s">
        <v>230</v>
      </c>
      <c r="E37" s="297" t="s">
        <v>455</v>
      </c>
      <c r="F37" s="328"/>
      <c r="G37" s="329"/>
      <c r="H37" s="267"/>
      <c r="I37" s="306"/>
      <c r="J37" s="282"/>
      <c r="AX37" s="309"/>
    </row>
    <row r="38" spans="1:50" ht="25.5" customHeight="1">
      <c r="A38" s="299"/>
      <c r="B38" s="294">
        <v>7</v>
      </c>
      <c r="C38" s="308" t="s">
        <v>257</v>
      </c>
      <c r="D38" s="303" t="s">
        <v>230</v>
      </c>
      <c r="E38" s="297" t="s">
        <v>456</v>
      </c>
      <c r="F38" s="328"/>
      <c r="G38" s="329"/>
      <c r="H38" s="267"/>
      <c r="I38" s="306"/>
      <c r="J38" s="282"/>
      <c r="AX38" s="309"/>
    </row>
    <row r="39" spans="1:50" ht="25.5" customHeight="1">
      <c r="A39" s="718" t="s">
        <v>469</v>
      </c>
      <c r="B39" s="294">
        <v>1</v>
      </c>
      <c r="C39" s="310" t="s">
        <v>258</v>
      </c>
      <c r="D39" s="303" t="s">
        <v>230</v>
      </c>
      <c r="E39" s="297" t="s">
        <v>457</v>
      </c>
      <c r="F39" s="328"/>
      <c r="G39" s="329"/>
      <c r="H39" s="267"/>
      <c r="I39" s="306"/>
      <c r="J39" s="282"/>
      <c r="AX39" s="309"/>
    </row>
    <row r="40" spans="1:50" ht="25.5" customHeight="1">
      <c r="A40" s="719"/>
      <c r="B40" s="311">
        <v>2</v>
      </c>
      <c r="C40" s="312" t="s">
        <v>259</v>
      </c>
      <c r="D40" s="313" t="s">
        <v>230</v>
      </c>
      <c r="E40" s="314" t="s">
        <v>458</v>
      </c>
      <c r="F40" s="315"/>
      <c r="G40" s="316"/>
      <c r="H40" s="317"/>
      <c r="I40" s="306"/>
      <c r="J40" s="282"/>
      <c r="AX40" s="309"/>
    </row>
    <row r="41" spans="1:50" ht="25.5" customHeight="1">
      <c r="A41" s="719"/>
      <c r="B41" s="294">
        <v>3</v>
      </c>
      <c r="C41" s="308" t="s">
        <v>260</v>
      </c>
      <c r="D41" s="303"/>
      <c r="E41" s="721"/>
      <c r="F41" s="722"/>
      <c r="G41" s="722"/>
      <c r="H41" s="723"/>
      <c r="I41" s="306"/>
      <c r="J41" s="282"/>
      <c r="AX41" s="309"/>
    </row>
    <row r="42" spans="1:50" ht="25.5" customHeight="1">
      <c r="A42" s="719"/>
      <c r="B42" s="294">
        <v>4</v>
      </c>
      <c r="C42" s="318" t="s">
        <v>261</v>
      </c>
      <c r="D42" s="303"/>
      <c r="E42" s="721"/>
      <c r="F42" s="722"/>
      <c r="G42" s="722"/>
      <c r="H42" s="723"/>
      <c r="I42" s="306"/>
      <c r="J42" s="282"/>
      <c r="AX42" s="309"/>
    </row>
    <row r="43" spans="1:50" ht="25.5" customHeight="1" thickBot="1">
      <c r="A43" s="720"/>
      <c r="B43" s="343">
        <v>5</v>
      </c>
      <c r="C43" s="344" t="s">
        <v>459</v>
      </c>
      <c r="D43" s="319" t="s">
        <v>230</v>
      </c>
      <c r="E43" s="345" t="s">
        <v>460</v>
      </c>
      <c r="F43" s="346"/>
      <c r="G43" s="346"/>
      <c r="H43" s="347"/>
      <c r="I43" s="306"/>
      <c r="J43" s="282"/>
      <c r="AX43" s="309"/>
    </row>
    <row r="44" spans="1:50" ht="28.5" customHeight="1" thickBot="1">
      <c r="A44" s="320" t="s">
        <v>471</v>
      </c>
      <c r="B44" s="321"/>
      <c r="C44" s="322"/>
      <c r="D44" s="323"/>
      <c r="E44" s="322"/>
      <c r="F44" s="323"/>
      <c r="G44" s="323"/>
      <c r="H44" s="322"/>
      <c r="I44" s="324"/>
      <c r="J44" s="282"/>
    </row>
    <row r="45" spans="1:50" s="309" customFormat="1" ht="18.75" customHeight="1">
      <c r="A45" s="260" t="s">
        <v>262</v>
      </c>
      <c r="B45" s="282"/>
      <c r="C45" s="283"/>
      <c r="D45" s="282"/>
      <c r="E45" s="283"/>
      <c r="F45" s="282"/>
      <c r="G45" s="282"/>
      <c r="H45" s="283"/>
      <c r="I45" s="260"/>
      <c r="J45" s="260"/>
    </row>
    <row r="46" spans="1:50" ht="18.75" customHeight="1">
      <c r="D46" s="326"/>
      <c r="F46" s="326"/>
      <c r="G46" s="326"/>
    </row>
    <row r="47" spans="1:50" ht="85.5" customHeight="1">
      <c r="E47" s="327"/>
      <c r="H47" s="327"/>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1"/>
  <printOptions horizontalCentered="1"/>
  <pageMargins left="0.25" right="0.25" top="0.75" bottom="0.75" header="0.3" footer="0.3"/>
  <pageSetup paperSize="8" scale="62"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9482" r:id="rId29"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9490" r:id="rId37"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9491" r:id="rId38"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9492" r:id="rId39"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9493" r:id="rId40" name="Check Box 37">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9494" r:id="rId41" name="Check Box 38">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9495" r:id="rId42" name="Check Box 39">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9496" r:id="rId43" name="Check Box 40">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8F17-C555-45FC-8D45-C470D1ADFB4D}">
  <sheetPr>
    <tabColor theme="0"/>
    <pageSetUpPr fitToPage="1"/>
  </sheetPr>
  <dimension ref="A1:F12"/>
  <sheetViews>
    <sheetView view="pageBreakPreview" topLeftCell="A2" zoomScale="55" zoomScaleNormal="70" zoomScaleSheetLayoutView="55" workbookViewId="0">
      <selection activeCell="B2" sqref="B2:C2"/>
    </sheetView>
  </sheetViews>
  <sheetFormatPr defaultColWidth="8.25" defaultRowHeight="13.5"/>
  <cols>
    <col min="1" max="1" width="32.75" style="204" customWidth="1"/>
    <col min="2" max="2" width="70.625" style="204" customWidth="1"/>
    <col min="3" max="3" width="29" style="204" customWidth="1"/>
    <col min="4" max="16384" width="8.25" style="204"/>
  </cols>
  <sheetData>
    <row r="1" spans="1:6" ht="60" customHeight="1" thickBot="1">
      <c r="A1" s="734" t="s">
        <v>340</v>
      </c>
      <c r="B1" s="734"/>
      <c r="C1" s="734"/>
      <c r="F1" s="205" t="s">
        <v>341</v>
      </c>
    </row>
    <row r="2" spans="1:6" s="207" customFormat="1" ht="81" customHeight="1">
      <c r="A2" s="206" t="s">
        <v>292</v>
      </c>
      <c r="B2" s="735"/>
      <c r="C2" s="736"/>
    </row>
    <row r="3" spans="1:6" s="207" customFormat="1" ht="123.75" customHeight="1">
      <c r="A3" s="208" t="s">
        <v>342</v>
      </c>
      <c r="B3" s="209"/>
      <c r="C3" s="210" t="s">
        <v>343</v>
      </c>
    </row>
    <row r="4" spans="1:6" s="207" customFormat="1" ht="63.75" customHeight="1">
      <c r="A4" s="208" t="s">
        <v>344</v>
      </c>
      <c r="B4" s="737" t="s">
        <v>345</v>
      </c>
      <c r="C4" s="738"/>
    </row>
    <row r="5" spans="1:6" s="207" customFormat="1" ht="25.5" customHeight="1">
      <c r="A5" s="739" t="s">
        <v>346</v>
      </c>
      <c r="B5" s="742" t="s">
        <v>347</v>
      </c>
      <c r="C5" s="211" t="s">
        <v>348</v>
      </c>
    </row>
    <row r="6" spans="1:6" s="207" customFormat="1" ht="30" customHeight="1">
      <c r="A6" s="740"/>
      <c r="B6" s="743"/>
      <c r="C6" s="212" t="s">
        <v>349</v>
      </c>
    </row>
    <row r="7" spans="1:6" s="207" customFormat="1" ht="30" customHeight="1">
      <c r="A7" s="740"/>
      <c r="B7" s="743"/>
      <c r="C7" s="212" t="s">
        <v>350</v>
      </c>
    </row>
    <row r="8" spans="1:6" s="207" customFormat="1" ht="18.75" customHeight="1">
      <c r="A8" s="740"/>
      <c r="B8" s="743"/>
      <c r="C8" s="213" t="s">
        <v>351</v>
      </c>
    </row>
    <row r="9" spans="1:6" s="207" customFormat="1" ht="33" customHeight="1">
      <c r="A9" s="741"/>
      <c r="B9" s="744"/>
      <c r="C9" s="214"/>
    </row>
    <row r="10" spans="1:6" s="207" customFormat="1" ht="88.5" customHeight="1">
      <c r="A10" s="208" t="s">
        <v>352</v>
      </c>
      <c r="B10" s="215" t="s">
        <v>353</v>
      </c>
      <c r="C10" s="216" t="s">
        <v>354</v>
      </c>
    </row>
    <row r="11" spans="1:6" s="207" customFormat="1" ht="88.5" customHeight="1" thickBot="1">
      <c r="A11" s="217" t="s">
        <v>181</v>
      </c>
      <c r="B11" s="218" t="s">
        <v>353</v>
      </c>
      <c r="C11" s="219" t="s">
        <v>355</v>
      </c>
    </row>
    <row r="12" spans="1:6">
      <c r="B12" s="220" t="s">
        <v>356</v>
      </c>
    </row>
  </sheetData>
  <mergeCells count="5">
    <mergeCell ref="A1:C1"/>
    <mergeCell ref="B2:C2"/>
    <mergeCell ref="B4:C4"/>
    <mergeCell ref="A5:A9"/>
    <mergeCell ref="B5:B9"/>
  </mergeCells>
  <phoneticPr fontId="1"/>
  <printOptions horizontalCentered="1" verticalCentered="1"/>
  <pageMargins left="0.19685039370078741" right="0.19685039370078741" top="0.17" bottom="0.17" header="0.2" footer="0.19685039370078741"/>
  <pageSetup paperSize="9" scale="87"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表紙</vt:lpstr>
      <vt:lpstr>【1】工事計画書</vt:lpstr>
      <vt:lpstr>1F</vt:lpstr>
      <vt:lpstr>2F</vt:lpstr>
      <vt:lpstr>3F</vt:lpstr>
      <vt:lpstr>4F</vt:lpstr>
      <vt:lpstr>屋外エリア</vt:lpstr>
      <vt:lpstr>【2】工事安全確認シート </vt:lpstr>
      <vt:lpstr>【3】工事看板</vt:lpstr>
      <vt:lpstr>【4】工事作業者名簿</vt:lpstr>
      <vt:lpstr>【5】KYﾐｰﾃｨﾝｸﾞ</vt:lpstr>
      <vt:lpstr>【6】リスク対策書</vt:lpstr>
      <vt:lpstr>④火気使用許可申請書※火気使用時のみ</vt:lpstr>
      <vt:lpstr>安全装置解除(KY)</vt:lpstr>
      <vt:lpstr>【1】工事計画書!Print_Area</vt:lpstr>
      <vt:lpstr>'【2】工事安全確認シート '!Print_Area</vt:lpstr>
      <vt:lpstr>【3】工事看板!Print_Area</vt:lpstr>
      <vt:lpstr>【4】工事作業者名簿!Print_Area</vt:lpstr>
      <vt:lpstr>【5】KYﾐｰﾃｨﾝｸﾞ!Print_Area</vt:lpstr>
      <vt:lpstr>【6】リスク対策書!Print_Area</vt:lpstr>
      <vt:lpstr>'1F'!Print_Area</vt:lpstr>
      <vt:lpstr>'2F'!Print_Area</vt:lpstr>
      <vt:lpstr>'3F'!Print_Area</vt:lpstr>
      <vt:lpstr>'4F'!Print_Area</vt:lpstr>
      <vt:lpstr>④火気使用許可申請書※火気使用時のみ!Print_Area</vt:lpstr>
      <vt:lpstr>屋外エリア!Print_Area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Yamamoto, Yoshifumi</dc:creator>
  <cp:lastModifiedBy>Matsuyama, Shiyunji</cp:lastModifiedBy>
  <cp:lastPrinted>2024-07-10T03:06:34Z</cp:lastPrinted>
  <dcterms:created xsi:type="dcterms:W3CDTF">2023-02-09T08:03:53Z</dcterms:created>
  <dcterms:modified xsi:type="dcterms:W3CDTF">2024-12-13T00:31:59Z</dcterms:modified>
</cp:coreProperties>
</file>